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defaultThemeVersion="124226"/>
  <xr:revisionPtr revIDLastSave="0" documentId="13_ncr:1_{49BB0478-A49C-44D2-A7EF-DF7B1B678477}" xr6:coauthVersionLast="47" xr6:coauthVersionMax="47" xr10:uidLastSave="{00000000-0000-0000-0000-000000000000}"/>
  <bookViews>
    <workbookView xWindow="-108" yWindow="-108" windowWidth="23256" windowHeight="12576" firstSheet="1" activeTab="4" xr2:uid="{00000000-000D-0000-FFFF-FFFF00000000}"/>
  </bookViews>
  <sheets>
    <sheet name="График реализации" sheetId="1" r:id="rId1"/>
    <sheet name="План ввод_вывода ОС" sheetId="5" r:id="rId2"/>
    <sheet name="Источники финансирования" sheetId="6" r:id="rId3"/>
    <sheet name="Этапы строительства" sheetId="4" r:id="rId4"/>
    <sheet name="Этапы проведения торгов" sheetId="7" r:id="rId5"/>
  </sheets>
  <definedNames>
    <definedName name="_xlnm._FilterDatabase" localSheetId="4" hidden="1">'Этапы проведения торгов'!$A$21:$K$71</definedName>
    <definedName name="_xlnm._FilterDatabase" localSheetId="3" hidden="1">'Этапы строительства'!$A$21:$L$71</definedName>
    <definedName name="_xlnm.Print_Titles" localSheetId="0">'График реализации'!$11:$13</definedName>
    <definedName name="_xlnm.Print_Titles" localSheetId="1">'План ввод_вывода ОС'!$8:$10</definedName>
    <definedName name="_xlnm.Print_Titles" localSheetId="4">'Этапы проведения торгов'!$10:$11</definedName>
    <definedName name="_xlnm.Print_Titles" localSheetId="3">'Этапы строительства'!$10:$11</definedName>
    <definedName name="_xlnm.Print_Area" localSheetId="0">'График реализации'!$A$1:$J$73</definedName>
    <definedName name="_xlnm.Print_Area" localSheetId="1">'План ввод_вывода ОС'!$A$1:$M$70</definedName>
    <definedName name="_xlnm.Print_Area" localSheetId="3">'Этапы строительства'!$A$1:$K$71</definedName>
  </definedNames>
  <calcPr calcId="191029"/>
</workbook>
</file>

<file path=xl/calcChain.xml><?xml version="1.0" encoding="utf-8"?>
<calcChain xmlns="http://schemas.openxmlformats.org/spreadsheetml/2006/main">
  <c r="F19" i="6" l="1"/>
  <c r="E19" i="6"/>
  <c r="D19" i="6"/>
  <c r="G14" i="5"/>
  <c r="H14" i="5"/>
  <c r="G20" i="5"/>
  <c r="H20" i="5"/>
  <c r="G42" i="5"/>
  <c r="H42" i="5"/>
  <c r="G49" i="5"/>
  <c r="H49" i="5"/>
  <c r="G51" i="5"/>
  <c r="H51" i="5"/>
  <c r="H52" i="5"/>
  <c r="J23" i="1"/>
  <c r="J24" i="1"/>
  <c r="J48" i="1"/>
  <c r="D48" i="1"/>
  <c r="F48" i="1"/>
  <c r="G48" i="1"/>
  <c r="H48" i="1"/>
  <c r="I48" i="1"/>
  <c r="E48" i="1"/>
  <c r="E50" i="1"/>
  <c r="J50" i="1" s="1"/>
  <c r="F12" i="6" l="1"/>
  <c r="E12" i="6"/>
  <c r="D12" i="6" l="1"/>
  <c r="F54" i="1" l="1"/>
  <c r="G54" i="1"/>
  <c r="H54" i="1"/>
  <c r="J57" i="1"/>
  <c r="E57" i="1"/>
  <c r="E55" i="1"/>
  <c r="E54" i="1" s="1"/>
  <c r="E51" i="1"/>
  <c r="J51" i="1" s="1"/>
  <c r="E49" i="1"/>
  <c r="J49" i="1" l="1"/>
  <c r="J55" i="1"/>
  <c r="J54" i="1" s="1"/>
  <c r="I54" i="1"/>
  <c r="D54" i="1"/>
  <c r="G13" i="6" l="1"/>
  <c r="D41" i="5" l="1"/>
  <c r="D40" i="5" s="1"/>
  <c r="D38" i="5" s="1"/>
  <c r="D21" i="5" s="1"/>
  <c r="E41" i="5"/>
  <c r="E40" i="5" s="1"/>
  <c r="E38" i="5" s="1"/>
  <c r="E21" i="5" s="1"/>
  <c r="F41" i="5"/>
  <c r="F40" i="5" s="1"/>
  <c r="F38" i="5" s="1"/>
  <c r="F21" i="5" s="1"/>
  <c r="G40" i="5"/>
  <c r="G38" i="5" s="1"/>
  <c r="G21" i="5" s="1"/>
  <c r="G13" i="5" s="1"/>
  <c r="H43" i="5"/>
  <c r="H41" i="5" s="1"/>
  <c r="H40" i="5" s="1"/>
  <c r="H38" i="5" s="1"/>
  <c r="H21" i="5" s="1"/>
  <c r="H12" i="5" l="1"/>
  <c r="H13" i="5"/>
  <c r="D13" i="5"/>
  <c r="D20" i="5"/>
  <c r="D12" i="5" s="1"/>
  <c r="G12" i="5"/>
  <c r="F20" i="5"/>
  <c r="F12" i="5" s="1"/>
  <c r="F13" i="5"/>
  <c r="E20" i="5"/>
  <c r="E12" i="5" s="1"/>
  <c r="E13" i="5"/>
  <c r="C13" i="6"/>
  <c r="I13" i="6" s="1"/>
  <c r="C14" i="6"/>
  <c r="C15" i="6"/>
  <c r="C16" i="6"/>
  <c r="C17" i="6"/>
  <c r="C18" i="6"/>
  <c r="C20" i="6"/>
  <c r="C21" i="6"/>
  <c r="C22" i="6"/>
  <c r="C23" i="6"/>
  <c r="C25" i="6"/>
  <c r="C26" i="6"/>
  <c r="C27" i="6"/>
  <c r="C28" i="6"/>
  <c r="C29" i="6"/>
  <c r="C24" i="6"/>
  <c r="C19" i="6"/>
  <c r="I19" i="6" s="1"/>
  <c r="E73" i="1" l="1"/>
  <c r="J73" i="1" s="1"/>
  <c r="E72" i="1"/>
  <c r="J72" i="1" s="1"/>
  <c r="E71" i="1"/>
  <c r="J71" i="1" s="1"/>
  <c r="E70" i="1"/>
  <c r="J70" i="1" s="1"/>
  <c r="E69" i="1"/>
  <c r="J69" i="1" s="1"/>
  <c r="E68" i="1"/>
  <c r="J68" i="1" s="1"/>
  <c r="E67" i="1"/>
  <c r="J67" i="1" s="1"/>
  <c r="E66" i="1"/>
  <c r="J66" i="1" s="1"/>
  <c r="E65" i="1"/>
  <c r="J65" i="1" s="1"/>
  <c r="E64" i="1"/>
  <c r="J64" i="1" s="1"/>
  <c r="E63" i="1"/>
  <c r="J63" i="1" s="1"/>
  <c r="E61" i="1"/>
  <c r="J61" i="1" s="1"/>
  <c r="E60" i="1"/>
  <c r="J60" i="1" s="1"/>
  <c r="E59" i="1"/>
  <c r="J59" i="1" s="1"/>
  <c r="E53" i="1"/>
  <c r="E47" i="1"/>
  <c r="E42" i="1"/>
  <c r="J42" i="1" s="1"/>
  <c r="E40" i="1"/>
  <c r="J40" i="1" s="1"/>
  <c r="E39" i="1"/>
  <c r="J39" i="1" s="1"/>
  <c r="E38" i="1"/>
  <c r="J38" i="1" s="1"/>
  <c r="E37" i="1"/>
  <c r="J37" i="1" s="1"/>
  <c r="E36" i="1"/>
  <c r="J36" i="1" s="1"/>
  <c r="E35" i="1"/>
  <c r="J35" i="1" s="1"/>
  <c r="E34" i="1"/>
  <c r="J34" i="1" s="1"/>
  <c r="E33" i="1"/>
  <c r="J33" i="1" s="1"/>
  <c r="E32" i="1"/>
  <c r="J32" i="1" s="1"/>
  <c r="E31" i="1"/>
  <c r="J31" i="1" s="1"/>
  <c r="E30" i="1"/>
  <c r="J30" i="1" s="1"/>
  <c r="E29" i="1"/>
  <c r="J29" i="1" s="1"/>
  <c r="E28" i="1"/>
  <c r="J28" i="1" s="1"/>
  <c r="E27" i="1"/>
  <c r="J27" i="1" s="1"/>
  <c r="E26" i="1"/>
  <c r="J26" i="1" s="1"/>
  <c r="E25" i="1"/>
  <c r="J25" i="1" s="1"/>
  <c r="E18" i="1"/>
  <c r="E19" i="1"/>
  <c r="E20" i="1"/>
  <c r="E21" i="1"/>
  <c r="J46" i="1"/>
  <c r="J52" i="1"/>
  <c r="G43" i="1"/>
  <c r="G41" i="1" s="1"/>
  <c r="G24" i="1" s="1"/>
  <c r="H43" i="1"/>
  <c r="H41" i="1" s="1"/>
  <c r="H24" i="1" s="1"/>
  <c r="I43" i="1"/>
  <c r="I41" i="1" s="1"/>
  <c r="I24" i="1" s="1"/>
  <c r="F46" i="1"/>
  <c r="G46" i="1"/>
  <c r="H46" i="1"/>
  <c r="I46" i="1"/>
  <c r="F52" i="1"/>
  <c r="G52" i="1"/>
  <c r="H52" i="1"/>
  <c r="I52" i="1"/>
  <c r="D52" i="1"/>
  <c r="D46" i="1"/>
  <c r="D43" i="1"/>
  <c r="D41" i="1" s="1"/>
  <c r="E52" i="1" l="1"/>
  <c r="E46" i="1"/>
  <c r="D56" i="1"/>
  <c r="D45" i="1" s="1"/>
  <c r="D17" i="1" s="1"/>
  <c r="E62" i="1"/>
  <c r="J62" i="1" s="1"/>
  <c r="E58" i="1"/>
  <c r="J58" i="1" s="1"/>
  <c r="E44" i="1"/>
  <c r="J44" i="1" s="1"/>
  <c r="F43" i="1"/>
  <c r="I56" i="1"/>
  <c r="I45" i="1" s="1"/>
  <c r="I23" i="1" s="1"/>
  <c r="H56" i="1"/>
  <c r="H45" i="1" s="1"/>
  <c r="H17" i="1" s="1"/>
  <c r="G56" i="1"/>
  <c r="G45" i="1" s="1"/>
  <c r="F56" i="1"/>
  <c r="F45" i="1" s="1"/>
  <c r="I16" i="1"/>
  <c r="G16" i="1"/>
  <c r="H16" i="1"/>
  <c r="E45" i="1" l="1"/>
  <c r="J56" i="1"/>
  <c r="J45" i="1" s="1"/>
  <c r="J17" i="1" s="1"/>
  <c r="D24" i="1"/>
  <c r="F41" i="1"/>
  <c r="E43" i="1"/>
  <c r="J43" i="1" s="1"/>
  <c r="I17" i="1"/>
  <c r="I15" i="1" s="1"/>
  <c r="H23" i="1"/>
  <c r="H15" i="1"/>
  <c r="E56" i="1"/>
  <c r="G17" i="1"/>
  <c r="G15" i="1" s="1"/>
  <c r="G23" i="1"/>
  <c r="F17" i="1"/>
  <c r="D23" i="1" l="1"/>
  <c r="D16" i="1"/>
  <c r="D15" i="1" s="1"/>
  <c r="F24" i="1"/>
  <c r="E41" i="1"/>
  <c r="J41" i="1" s="1"/>
  <c r="E17" i="1"/>
  <c r="E24" i="1" l="1"/>
  <c r="F16" i="1"/>
  <c r="F23" i="1"/>
  <c r="E23" i="1" l="1"/>
  <c r="J16" i="1"/>
  <c r="J15" i="1" s="1"/>
  <c r="E16" i="1"/>
  <c r="F15" i="1"/>
  <c r="E15" i="1" s="1"/>
  <c r="G12" i="6" l="1"/>
  <c r="C12" i="6" l="1"/>
  <c r="K15" i="1" l="1"/>
</calcChain>
</file>

<file path=xl/sharedStrings.xml><?xml version="1.0" encoding="utf-8"?>
<sst xmlns="http://schemas.openxmlformats.org/spreadsheetml/2006/main" count="1330" uniqueCount="203">
  <si>
    <t>всего</t>
  </si>
  <si>
    <t>I кв.</t>
  </si>
  <si>
    <t>II кв.</t>
  </si>
  <si>
    <t>III кв.</t>
  </si>
  <si>
    <t>IV кв.</t>
  </si>
  <si>
    <t>Получение ТУ на тех.прис.</t>
  </si>
  <si>
    <t>Дата выполнения отдельного этапа строительства</t>
  </si>
  <si>
    <t>Комплексное опробование оборудования</t>
  </si>
  <si>
    <t>Получение необходимых разрешений на строительство</t>
  </si>
  <si>
    <t>Ввод в эксплуатацию</t>
  </si>
  <si>
    <t>№№*</t>
  </si>
  <si>
    <t>План ввода мощностей</t>
  </si>
  <si>
    <t>План вывода мощностей</t>
  </si>
  <si>
    <t>№№</t>
  </si>
  <si>
    <t>1.1.</t>
  </si>
  <si>
    <t>1.1.1.</t>
  </si>
  <si>
    <t>1.1.2.</t>
  </si>
  <si>
    <t>1.1.3.</t>
  </si>
  <si>
    <t>1.1.3.1.</t>
  </si>
  <si>
    <t>1.1.3.2.</t>
  </si>
  <si>
    <t>1.2.</t>
  </si>
  <si>
    <t>1.3.</t>
  </si>
  <si>
    <t>1.4.</t>
  </si>
  <si>
    <t>1.4.1.</t>
  </si>
  <si>
    <t>2.</t>
  </si>
  <si>
    <t>2.1.</t>
  </si>
  <si>
    <t>2.2.</t>
  </si>
  <si>
    <t>2.3.</t>
  </si>
  <si>
    <t>2.4.</t>
  </si>
  <si>
    <t>2.5.</t>
  </si>
  <si>
    <t>2.6.</t>
  </si>
  <si>
    <t>Собственные средства</t>
  </si>
  <si>
    <t>Прибыль, направляемая на инвестиции:</t>
  </si>
  <si>
    <t>в том числе прибыль со свободного сектора</t>
  </si>
  <si>
    <t>Амортизация</t>
  </si>
  <si>
    <t>Возврат НДС</t>
  </si>
  <si>
    <t>Прочие собственные средства</t>
  </si>
  <si>
    <t>в т. ч. средства от доп. эмиссии акций</t>
  </si>
  <si>
    <t>Привлеченные средства, в т. ч.: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</si>
  <si>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</si>
  <si>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</si>
  <si>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</si>
  <si>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</si>
  <si>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внешних инвесторов</t>
  </si>
  <si>
    <t>Прочие привлеченные средства</t>
  </si>
  <si>
    <t>Причины отклонений</t>
  </si>
  <si>
    <t>Дата размещения отдельного этапа конкурсных процедур в единой информационной системе в сфере закупок товаров, работ, услуг</t>
  </si>
  <si>
    <t>Заключение договоров</t>
  </si>
  <si>
    <t>ПИР</t>
  </si>
  <si>
    <t>СМР</t>
  </si>
  <si>
    <t>отдельные этапы работ</t>
  </si>
  <si>
    <t xml:space="preserve">Поставка основного оборудования                  </t>
  </si>
  <si>
    <t xml:space="preserve">Монтаж основного оборудования                    </t>
  </si>
  <si>
    <t>в том числе инвестиционная составляющая в тарифе</t>
  </si>
  <si>
    <t>в том числе от технологического присоединения (для электросетевых компаний)</t>
  </si>
  <si>
    <t>в том числе от технологического присоединения генерации</t>
  </si>
  <si>
    <t>в том числе от технологического присоединения потребителей</t>
  </si>
  <si>
    <t>Получение разрешения на ввод в эксплуатацию</t>
  </si>
  <si>
    <t>положение о закупке</t>
  </si>
  <si>
    <t>годовой план закупок</t>
  </si>
  <si>
    <t>извещение о закупке (отдельного этапа работ)</t>
  </si>
  <si>
    <t>извещение о закупке по ПИР</t>
  </si>
  <si>
    <t>извещение о закупке по СМР</t>
  </si>
  <si>
    <t>Наименование инвестиционного проекта*</t>
  </si>
  <si>
    <t>Перечень инвестиционных проектов инвестиционной программы и план их финансирования</t>
  </si>
  <si>
    <t>Идентификатор инвестиционного проекта</t>
  </si>
  <si>
    <t>МВт, Гкал/час, км, МВА</t>
  </si>
  <si>
    <t xml:space="preserve">Подготовка ТЗ на ПИР                     </t>
  </si>
  <si>
    <t>Наименование инвестиционного проекта по группам источников финансирования**</t>
  </si>
  <si>
    <t>** - инвестиционные проекты распределить по группам источников финансирования указанных в настоящей таблице</t>
  </si>
  <si>
    <t>Утверждаю</t>
  </si>
  <si>
    <t>ВСЕГО по инвестиционной программе,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</si>
  <si>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</si>
  <si>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</si>
  <si>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</si>
  <si>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-</t>
  </si>
  <si>
    <t>0</t>
  </si>
  <si>
    <t>1.2</t>
  </si>
  <si>
    <t>1.2.1</t>
  </si>
  <si>
    <t>1.2.1.1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</si>
  <si>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</si>
  <si>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</si>
  <si>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</si>
  <si>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</si>
  <si>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Остаток стоимости на начало года, млн. руб. (с НДС)</t>
  </si>
  <si>
    <t>Осталось профинансировать по результатам отчетного периода, млн. руб. (с НДС)</t>
  </si>
  <si>
    <t>не требуется</t>
  </si>
  <si>
    <t>__________М.А.Морозов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</si>
  <si>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</si>
  <si>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</si>
  <si>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</si>
  <si>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</si>
  <si>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</si>
  <si>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</si>
  <si>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</si>
  <si>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</si>
  <si>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</si>
  <si>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</si>
  <si>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</si>
  <si>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</si>
  <si>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</si>
  <si>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</si>
  <si>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</si>
  <si>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</si>
  <si>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</si>
  <si>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</si>
  <si>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</si>
  <si>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</si>
  <si>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</si>
  <si>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</si>
  <si>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</si>
  <si>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</si>
  <si>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</si>
  <si>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</si>
  <si>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</si>
  <si>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</si>
  <si>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</si>
  <si>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</si>
  <si>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</si>
  <si>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</si>
  <si>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</si>
  <si>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</si>
  <si>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</si>
  <si>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</si>
  <si>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</si>
  <si>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</si>
  <si>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</si>
  <si>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</si>
  <si>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</si>
  <si>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</si>
  <si>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</si>
  <si>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</si>
  <si>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</si>
  <si>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</si>
  <si>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Реконструкция ПС-182, 110/10 "Слобода весны" с увеличением установленной мощности на 40 МВА до 120 МВА </t>
  </si>
  <si>
    <t>G_РПС182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</si>
  <si>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</si>
  <si>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</si>
  <si>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</si>
  <si>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</si>
  <si>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</si>
  <si>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</si>
  <si>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</si>
  <si>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</si>
  <si>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</si>
  <si>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</si>
  <si>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</si>
  <si>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</si>
  <si>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</si>
  <si>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</si>
  <si>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</si>
  <si>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</si>
  <si>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</si>
  <si>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</si>
  <si>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</si>
  <si>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</si>
  <si>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</si>
  <si>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</si>
  <si>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</si>
  <si>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</si>
  <si>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</si>
  <si>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</si>
  <si>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</si>
  <si>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</si>
  <si>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</si>
  <si>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</si>
  <si>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</si>
  <si>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</si>
  <si>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</si>
  <si>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</si>
  <si>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</si>
  <si>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</si>
  <si>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</si>
  <si>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</si>
  <si>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</si>
  <si>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</si>
  <si>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Директор ООО "РСК сети"</t>
  </si>
  <si>
    <t xml:space="preserve">II кв. </t>
  </si>
  <si>
    <t>Техническое перевооружение ПС-110/35/6 кВ "Промбаза" г. Зеленогорск (замена 3-х масляных выключателей 110 кВ на элегазовые, 9-ти масляных выключателей 35 кВ на элегазовые; замена 4-х трансформаторов тока 35 кВ марки ТФМ-35М на ТГМ-35; монтаж 5-ти трансформаторов тока 35 кВ)</t>
  </si>
  <si>
    <t>Техническое перевооружение ПС-106 "Верхняя Бирюса" г. Дивногорск (замена силового трансформатора 2,5 МВ*А марки ТМ-2500/35/10 на ТМН-2500/35/10, замена силового трансформатора 2,5 МВ*А марки ТМН-2500/35-У1 на ТМН2500/35/10; замена 2-х масляных выключателей 35 кВ на элегазовые; замена 9-ти масляных выключателей 10 кВ на вакуумные, монтаж реклоузера ПСС-35 кВ - 1 шт.; монтаж трансформаторов тока 35 кВ - 2 шт.)</t>
  </si>
  <si>
    <t>Техническое перевооружение ВЛ-6кВ ф.815 от ПС8 "Цемзавод" г. Красноярск (монтаж реклоузера ПСС-6 кВ - 4 шт; замена деревянных опор на железобетонные на протяжении 1 км; замена голого провода АС-70 на СИП-3х95, протяженностью 5,859 км)</t>
  </si>
  <si>
    <t>O_ВЛф815</t>
  </si>
  <si>
    <t>O_ПС-106</t>
  </si>
  <si>
    <t>O_ПС-1</t>
  </si>
  <si>
    <t>II кв. 2025г. -
IV кв. 2025г</t>
  </si>
  <si>
    <t>IV кв. 2025г</t>
  </si>
  <si>
    <t>IV кв. 2030г</t>
  </si>
  <si>
    <t>IV кв. 2025г. -
IV кв. 2026г</t>
  </si>
  <si>
    <t>"___"_________2025 г.</t>
  </si>
  <si>
    <t>График реализации инвестиционной программы ООО "Региональная сетевая компания" на 2026 год</t>
  </si>
  <si>
    <t>Объем финансирования, план 2026 года,
млн. руб. (с НДС)</t>
  </si>
  <si>
    <t>План ввода/вывода инвестиционных проектов ООО "Региональная сетевая компания" в 2026 году</t>
  </si>
  <si>
    <t>Источники финансирования инвестиционной программы ООО "Региональная сетевая компания" на 2026 год, млн. рублей</t>
  </si>
  <si>
    <t>Объем финансирования, план 2026 года,
млн. руб. (без НДС)</t>
  </si>
  <si>
    <t>График реализации отдельных этапов строительства инвестиционных проектов ООО "Региональная сетевая компания" на 2026 год</t>
  </si>
  <si>
    <t>Информация о планируемых закупках товаров, работ и услуг для целей реализации инвестиционных проектов ООО "Региональная сетевая компания" на 2026 год</t>
  </si>
  <si>
    <t>Техническое перевооружение ПС-95 г. Красноярск (замена 2-х силовых трансформаторов 40,5 МВ*А марки ТРДНГУ-40500/110/6/6 на ТРДН-40000/110/6/6)</t>
  </si>
  <si>
    <t>O_ПС-95</t>
  </si>
  <si>
    <t>2026 год</t>
  </si>
  <si>
    <t>IV кв. 2026г</t>
  </si>
  <si>
    <t xml:space="preserve">IV кв. 2025г. </t>
  </si>
  <si>
    <t>I кв. 2026г. -
IV кв. 2027г</t>
  </si>
  <si>
    <t>I кв. 2026г. -
IV кв. 2029г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</si>
</sst>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[$-419]mmmm\ yyyy;@"/>
    <numFmt numFmtId="166" formatCode="0.000"/>
  </numFmts>
  <fonts count="1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8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5" fillId="0" borderId="0"/>
    <xf numFmtId="0" fontId="6" fillId="0" borderId="0"/>
  </cellStyleXfs>
  <cellXfs count="7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6" fillId="0" borderId="1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4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/>
    <xf numFmtId="0" fontId="9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12" fillId="0" borderId="1" xfId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2" fillId="0" borderId="7" xfId="1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164" fontId="12" fillId="0" borderId="1" xfId="0" applyNumberFormat="1" applyFont="1" applyBorder="1" applyAlignment="1">
      <alignment horizontal="center" vertical="center"/>
    </xf>
    <xf numFmtId="164" fontId="12" fillId="0" borderId="7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center" vertical="center"/>
    </xf>
    <xf numFmtId="0" fontId="12" fillId="0" borderId="1" xfId="1" applyFont="1" applyBorder="1" applyAlignment="1">
      <alignment horizontal="left" vertical="center" wrapText="1"/>
    </xf>
    <xf numFmtId="0" fontId="6" fillId="0" borderId="1" xfId="1" applyFont="1" applyBorder="1" applyAlignment="1">
      <alignment horizontal="left" vertical="center" wrapText="1"/>
    </xf>
    <xf numFmtId="0" fontId="6" fillId="0" borderId="5" xfId="1" applyFont="1" applyBorder="1" applyAlignment="1">
      <alignment horizontal="left" vertical="center" wrapText="1"/>
    </xf>
    <xf numFmtId="0" fontId="12" fillId="0" borderId="7" xfId="1" applyFont="1" applyBorder="1" applyAlignment="1">
      <alignment horizontal="left" vertical="center" wrapText="1"/>
    </xf>
    <xf numFmtId="49" fontId="6" fillId="0" borderId="1" xfId="1" applyNumberFormat="1" applyFont="1" applyBorder="1" applyAlignment="1">
      <alignment horizontal="left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left" wrapText="1"/>
    </xf>
    <xf numFmtId="49" fontId="6" fillId="0" borderId="1" xfId="1" applyNumberFormat="1" applyFont="1" applyBorder="1" applyAlignment="1">
      <alignment horizontal="center" vertical="center"/>
    </xf>
    <xf numFmtId="49" fontId="12" fillId="0" borderId="1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12" fillId="0" borderId="7" xfId="1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166" fontId="1" fillId="0" borderId="0" xfId="0" applyNumberFormat="1" applyFont="1" applyAlignment="1">
      <alignment vertical="center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/>
    </xf>
    <xf numFmtId="164" fontId="13" fillId="0" borderId="0" xfId="0" applyNumberFormat="1" applyFont="1" applyAlignment="1">
      <alignment vertical="center"/>
    </xf>
    <xf numFmtId="164" fontId="14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5">
    <cellStyle name="Обычный" xfId="0" builtinId="0"/>
    <cellStyle name="Обычный 3" xfId="2" xr:uid="{00000000-0005-0000-0000-000001000000}"/>
    <cellStyle name="Обычный 35 2" xfId="4" xr:uid="{00000000-0005-0000-0000-000002000000}"/>
    <cellStyle name="Обычный 7" xfId="1" xr:uid="{00000000-0005-0000-0000-000003000000}"/>
    <cellStyle name="Обычный 7 53" xfId="3" xr:uid="{00000000-0005-0000-0000-000004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3"/>
  <sheetViews>
    <sheetView zoomScale="66" zoomScaleNormal="66" workbookViewId="0">
      <pane xSplit="2" ySplit="14" topLeftCell="C45" activePane="bottomRight" state="frozen"/>
      <selection pane="topRight" activeCell="C1" sqref="C1"/>
      <selection pane="bottomLeft" activeCell="A15" sqref="A15"/>
      <selection pane="bottomRight" activeCell="A50" sqref="A50:C50"/>
    </sheetView>
  </sheetViews>
  <sheetFormatPr defaultColWidth="9.109375" defaultRowHeight="15.6" x14ac:dyDescent="0.3"/>
  <cols>
    <col min="1" max="1" width="9.109375" style="1"/>
    <col min="2" max="2" width="84.33203125" style="1" customWidth="1"/>
    <col min="3" max="3" width="18.88671875" style="1" customWidth="1"/>
    <col min="4" max="4" width="17.44140625" style="11" customWidth="1"/>
    <col min="5" max="5" width="11.5546875" style="1" customWidth="1"/>
    <col min="6" max="8" width="9.109375" style="1"/>
    <col min="9" max="9" width="10.6640625" style="1" customWidth="1"/>
    <col min="10" max="10" width="23.44140625" style="1" customWidth="1"/>
    <col min="11" max="11" width="11.88671875" style="1" customWidth="1"/>
    <col min="12" max="12" width="12.109375" style="1" customWidth="1"/>
    <col min="13" max="13" width="14.44140625" style="1" customWidth="1"/>
    <col min="14" max="14" width="16" style="1" customWidth="1"/>
    <col min="15" max="15" width="15.33203125" style="1" customWidth="1"/>
    <col min="16" max="16" width="10.6640625" style="1" customWidth="1"/>
    <col min="17" max="16384" width="9.109375" style="1"/>
  </cols>
  <sheetData>
    <row r="1" spans="1:11" x14ac:dyDescent="0.3">
      <c r="J1" s="2" t="s">
        <v>70</v>
      </c>
    </row>
    <row r="2" spans="1:11" x14ac:dyDescent="0.3">
      <c r="J2" s="2" t="s">
        <v>176</v>
      </c>
    </row>
    <row r="3" spans="1:11" x14ac:dyDescent="0.3">
      <c r="J3" s="2"/>
    </row>
    <row r="4" spans="1:11" x14ac:dyDescent="0.3">
      <c r="J4" s="2" t="s">
        <v>87</v>
      </c>
    </row>
    <row r="5" spans="1:11" x14ac:dyDescent="0.3">
      <c r="J5" s="1" t="s">
        <v>188</v>
      </c>
    </row>
    <row r="8" spans="1:11" s="23" customFormat="1" ht="17.399999999999999" x14ac:dyDescent="0.3">
      <c r="A8" s="64" t="s">
        <v>189</v>
      </c>
      <c r="B8" s="64"/>
      <c r="C8" s="64"/>
      <c r="D8" s="64"/>
      <c r="E8" s="64"/>
      <c r="F8" s="64"/>
      <c r="G8" s="64"/>
      <c r="H8" s="64"/>
      <c r="I8" s="64"/>
      <c r="J8" s="64"/>
    </row>
    <row r="9" spans="1:11" s="23" customFormat="1" ht="17.399999999999999" x14ac:dyDescent="0.3">
      <c r="A9" s="64" t="s">
        <v>64</v>
      </c>
      <c r="B9" s="64"/>
      <c r="C9" s="64"/>
      <c r="D9" s="64"/>
      <c r="E9" s="64"/>
      <c r="F9" s="64"/>
      <c r="G9" s="64"/>
      <c r="H9" s="64"/>
      <c r="I9" s="64"/>
      <c r="J9" s="64"/>
    </row>
    <row r="11" spans="1:11" ht="30.75" customHeight="1" x14ac:dyDescent="0.3">
      <c r="A11" s="65" t="s">
        <v>10</v>
      </c>
      <c r="B11" s="65" t="s">
        <v>63</v>
      </c>
      <c r="C11" s="66" t="s">
        <v>65</v>
      </c>
      <c r="D11" s="65" t="s">
        <v>84</v>
      </c>
      <c r="E11" s="65" t="s">
        <v>190</v>
      </c>
      <c r="F11" s="65"/>
      <c r="G11" s="65"/>
      <c r="H11" s="65"/>
      <c r="I11" s="65"/>
      <c r="J11" s="65" t="s">
        <v>85</v>
      </c>
    </row>
    <row r="12" spans="1:11" s="3" customFormat="1" ht="30.75" customHeight="1" x14ac:dyDescent="0.3">
      <c r="A12" s="65"/>
      <c r="B12" s="65"/>
      <c r="C12" s="67"/>
      <c r="D12" s="65"/>
      <c r="E12" s="65"/>
      <c r="F12" s="65"/>
      <c r="G12" s="65"/>
      <c r="H12" s="65"/>
      <c r="I12" s="65"/>
      <c r="J12" s="65"/>
    </row>
    <row r="13" spans="1:11" s="3" customFormat="1" ht="30.75" customHeight="1" x14ac:dyDescent="0.3">
      <c r="A13" s="65"/>
      <c r="B13" s="65"/>
      <c r="C13" s="68"/>
      <c r="D13" s="65"/>
      <c r="E13" s="6" t="s">
        <v>0</v>
      </c>
      <c r="F13" s="6" t="s">
        <v>1</v>
      </c>
      <c r="G13" s="6" t="s">
        <v>2</v>
      </c>
      <c r="H13" s="6" t="s">
        <v>3</v>
      </c>
      <c r="I13" s="6" t="s">
        <v>4</v>
      </c>
      <c r="J13" s="65"/>
    </row>
    <row r="14" spans="1:11" s="14" customFormat="1" x14ac:dyDescent="0.3">
      <c r="A14" s="24">
        <v>1</v>
      </c>
      <c r="B14" s="24">
        <v>2</v>
      </c>
      <c r="C14" s="24">
        <v>3</v>
      </c>
      <c r="D14" s="24">
        <v>4</v>
      </c>
      <c r="E14" s="24">
        <v>5</v>
      </c>
      <c r="F14" s="24">
        <v>6</v>
      </c>
      <c r="G14" s="24">
        <v>7</v>
      </c>
      <c r="H14" s="24">
        <v>8</v>
      </c>
      <c r="I14" s="24">
        <v>9</v>
      </c>
      <c r="J14" s="24">
        <v>10</v>
      </c>
    </row>
    <row r="15" spans="1:11" s="33" customFormat="1" x14ac:dyDescent="0.3">
      <c r="A15" s="50" t="s">
        <v>76</v>
      </c>
      <c r="B15" s="42" t="s">
        <v>71</v>
      </c>
      <c r="C15" s="31" t="s">
        <v>88</v>
      </c>
      <c r="D15" s="36">
        <f t="shared" ref="D15:I15" si="0">SUM(D16,D17,D18,D19,D20,D21)</f>
        <v>1106.7849999999999</v>
      </c>
      <c r="E15" s="36">
        <f>H15+I15+F15+G15</f>
        <v>209.17700000000002</v>
      </c>
      <c r="F15" s="36">
        <f t="shared" si="0"/>
        <v>5.96</v>
      </c>
      <c r="G15" s="36">
        <f t="shared" si="0"/>
        <v>5.96</v>
      </c>
      <c r="H15" s="36">
        <f t="shared" si="0"/>
        <v>5.96</v>
      </c>
      <c r="I15" s="36">
        <f t="shared" si="0"/>
        <v>191.297</v>
      </c>
      <c r="J15" s="36">
        <f t="shared" ref="J15" si="1">SUM(J16,J17,J18,J19,J20,J21)</f>
        <v>897.60800000000006</v>
      </c>
      <c r="K15" s="62">
        <f>'Источники финансирования'!C12*1.2</f>
        <v>209.17699999999999</v>
      </c>
    </row>
    <row r="16" spans="1:11" x14ac:dyDescent="0.3">
      <c r="A16" s="49" t="s">
        <v>89</v>
      </c>
      <c r="B16" s="43" t="s">
        <v>90</v>
      </c>
      <c r="C16" s="15" t="s">
        <v>88</v>
      </c>
      <c r="D16" s="19">
        <f t="shared" ref="D16:I16" si="2">D24</f>
        <v>23.84</v>
      </c>
      <c r="E16" s="19">
        <f t="shared" ref="E16:E73" si="3">H16+I16+F16+G16</f>
        <v>23.84</v>
      </c>
      <c r="F16" s="19">
        <f t="shared" si="2"/>
        <v>5.96</v>
      </c>
      <c r="G16" s="19">
        <f t="shared" si="2"/>
        <v>5.96</v>
      </c>
      <c r="H16" s="19">
        <f t="shared" si="2"/>
        <v>5.96</v>
      </c>
      <c r="I16" s="19">
        <f t="shared" si="2"/>
        <v>5.96</v>
      </c>
      <c r="J16" s="19">
        <f t="shared" ref="J16" si="4">J24</f>
        <v>0</v>
      </c>
    </row>
    <row r="17" spans="1:10" x14ac:dyDescent="0.3">
      <c r="A17" s="49" t="s">
        <v>91</v>
      </c>
      <c r="B17" s="43" t="s">
        <v>92</v>
      </c>
      <c r="C17" s="15" t="s">
        <v>88</v>
      </c>
      <c r="D17" s="19">
        <f>D45</f>
        <v>1082.9449999999999</v>
      </c>
      <c r="E17" s="19">
        <f t="shared" si="3"/>
        <v>185.33699999999999</v>
      </c>
      <c r="F17" s="19">
        <f t="shared" ref="F17:I17" si="5">F45</f>
        <v>0</v>
      </c>
      <c r="G17" s="19">
        <f t="shared" si="5"/>
        <v>0</v>
      </c>
      <c r="H17" s="19">
        <f t="shared" si="5"/>
        <v>0</v>
      </c>
      <c r="I17" s="19">
        <f t="shared" si="5"/>
        <v>185.33699999999999</v>
      </c>
      <c r="J17" s="19">
        <f>J45</f>
        <v>897.60800000000006</v>
      </c>
    </row>
    <row r="18" spans="1:10" ht="31.2" x14ac:dyDescent="0.3">
      <c r="A18" s="49" t="s">
        <v>93</v>
      </c>
      <c r="B18" s="43" t="s">
        <v>94</v>
      </c>
      <c r="C18" s="15" t="s">
        <v>88</v>
      </c>
      <c r="D18" s="19">
        <v>0</v>
      </c>
      <c r="E18" s="19">
        <f t="shared" si="3"/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</row>
    <row r="19" spans="1:10" x14ac:dyDescent="0.3">
      <c r="A19" s="49" t="s">
        <v>95</v>
      </c>
      <c r="B19" s="43" t="s">
        <v>96</v>
      </c>
      <c r="C19" s="15" t="s">
        <v>88</v>
      </c>
      <c r="D19" s="19">
        <v>0</v>
      </c>
      <c r="E19" s="19">
        <f t="shared" si="3"/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</row>
    <row r="20" spans="1:10" ht="31.2" x14ac:dyDescent="0.3">
      <c r="A20" s="49" t="s">
        <v>97</v>
      </c>
      <c r="B20" s="43" t="s">
        <v>98</v>
      </c>
      <c r="C20" s="15" t="s">
        <v>88</v>
      </c>
      <c r="D20" s="19">
        <v>0</v>
      </c>
      <c r="E20" s="19">
        <f t="shared" si="3"/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</row>
    <row r="21" spans="1:10" x14ac:dyDescent="0.3">
      <c r="A21" s="51" t="s">
        <v>99</v>
      </c>
      <c r="B21" s="44" t="s">
        <v>100</v>
      </c>
      <c r="C21" s="16" t="s">
        <v>88</v>
      </c>
      <c r="D21" s="20">
        <v>0</v>
      </c>
      <c r="E21" s="19">
        <f t="shared" si="3"/>
        <v>0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</row>
    <row r="22" spans="1:10" x14ac:dyDescent="0.3">
      <c r="A22" s="52"/>
      <c r="B22" s="17"/>
      <c r="C22" s="18"/>
      <c r="D22" s="21"/>
      <c r="E22" s="21"/>
      <c r="F22" s="21"/>
      <c r="G22" s="21"/>
      <c r="H22" s="21"/>
      <c r="I22" s="21"/>
      <c r="J22" s="21"/>
    </row>
    <row r="23" spans="1:10" s="33" customFormat="1" x14ac:dyDescent="0.3">
      <c r="A23" s="53" t="s">
        <v>101</v>
      </c>
      <c r="B23" s="45" t="s">
        <v>102</v>
      </c>
      <c r="C23" s="34" t="s">
        <v>88</v>
      </c>
      <c r="D23" s="37">
        <f>D24+D45+D68+D71+D72+D73</f>
        <v>1106.7849999999999</v>
      </c>
      <c r="E23" s="36">
        <f>H23+I23+F23+G23</f>
        <v>209.17700000000002</v>
      </c>
      <c r="F23" s="37">
        <f>F24+F45+F68+F71+F72+F73</f>
        <v>5.96</v>
      </c>
      <c r="G23" s="37">
        <f>G24+G45+G68+G71+G72+G73</f>
        <v>5.96</v>
      </c>
      <c r="H23" s="37">
        <f>H24+H45+H68+H71+H72+H73</f>
        <v>5.96</v>
      </c>
      <c r="I23" s="37">
        <f>I24+I45</f>
        <v>191.297</v>
      </c>
      <c r="J23" s="36">
        <f>D23-E23</f>
        <v>897.60799999999983</v>
      </c>
    </row>
    <row r="24" spans="1:10" x14ac:dyDescent="0.3">
      <c r="A24" s="49" t="s">
        <v>103</v>
      </c>
      <c r="B24" s="43" t="s">
        <v>104</v>
      </c>
      <c r="C24" s="15" t="s">
        <v>88</v>
      </c>
      <c r="D24" s="22">
        <f t="shared" ref="D24:I24" si="6">SUM(D25,D29,D32,D41)</f>
        <v>23.84</v>
      </c>
      <c r="E24" s="19">
        <f t="shared" si="3"/>
        <v>23.84</v>
      </c>
      <c r="F24" s="22">
        <f t="shared" si="6"/>
        <v>5.96</v>
      </c>
      <c r="G24" s="22">
        <f t="shared" si="6"/>
        <v>5.96</v>
      </c>
      <c r="H24" s="22">
        <f t="shared" si="6"/>
        <v>5.96</v>
      </c>
      <c r="I24" s="22">
        <f t="shared" si="6"/>
        <v>5.96</v>
      </c>
      <c r="J24" s="19">
        <f>D24-E24</f>
        <v>0</v>
      </c>
    </row>
    <row r="25" spans="1:10" ht="31.2" x14ac:dyDescent="0.3">
      <c r="A25" s="49" t="s">
        <v>105</v>
      </c>
      <c r="B25" s="43" t="s">
        <v>106</v>
      </c>
      <c r="C25" s="15" t="s">
        <v>88</v>
      </c>
      <c r="D25" s="19">
        <v>0</v>
      </c>
      <c r="E25" s="19">
        <f t="shared" si="3"/>
        <v>0</v>
      </c>
      <c r="F25" s="19">
        <v>0</v>
      </c>
      <c r="G25" s="19">
        <v>0</v>
      </c>
      <c r="H25" s="19">
        <v>0</v>
      </c>
      <c r="I25" s="19">
        <v>0</v>
      </c>
      <c r="J25" s="19">
        <f t="shared" ref="J25:J40" si="7">D25-E25</f>
        <v>0</v>
      </c>
    </row>
    <row r="26" spans="1:10" ht="31.2" x14ac:dyDescent="0.3">
      <c r="A26" s="49" t="s">
        <v>107</v>
      </c>
      <c r="B26" s="43" t="s">
        <v>108</v>
      </c>
      <c r="C26" s="15" t="s">
        <v>88</v>
      </c>
      <c r="D26" s="19">
        <v>0</v>
      </c>
      <c r="E26" s="19">
        <f t="shared" si="3"/>
        <v>0</v>
      </c>
      <c r="F26" s="19">
        <v>0</v>
      </c>
      <c r="G26" s="19">
        <v>0</v>
      </c>
      <c r="H26" s="19">
        <v>0</v>
      </c>
      <c r="I26" s="19">
        <v>0</v>
      </c>
      <c r="J26" s="19">
        <f t="shared" si="7"/>
        <v>0</v>
      </c>
    </row>
    <row r="27" spans="1:10" ht="31.2" x14ac:dyDescent="0.3">
      <c r="A27" s="49" t="s">
        <v>109</v>
      </c>
      <c r="B27" s="43" t="s">
        <v>110</v>
      </c>
      <c r="C27" s="15" t="s">
        <v>88</v>
      </c>
      <c r="D27" s="19">
        <v>0</v>
      </c>
      <c r="E27" s="19">
        <f t="shared" si="3"/>
        <v>0</v>
      </c>
      <c r="F27" s="19">
        <v>0</v>
      </c>
      <c r="G27" s="19">
        <v>0</v>
      </c>
      <c r="H27" s="19">
        <v>0</v>
      </c>
      <c r="I27" s="19">
        <v>0</v>
      </c>
      <c r="J27" s="19">
        <f t="shared" si="7"/>
        <v>0</v>
      </c>
    </row>
    <row r="28" spans="1:10" ht="31.2" x14ac:dyDescent="0.3">
      <c r="A28" s="49" t="s">
        <v>111</v>
      </c>
      <c r="B28" s="43" t="s">
        <v>112</v>
      </c>
      <c r="C28" s="15" t="s">
        <v>88</v>
      </c>
      <c r="D28" s="19">
        <v>0</v>
      </c>
      <c r="E28" s="19">
        <f t="shared" si="3"/>
        <v>0</v>
      </c>
      <c r="F28" s="19">
        <v>0</v>
      </c>
      <c r="G28" s="19">
        <v>0</v>
      </c>
      <c r="H28" s="19">
        <v>0</v>
      </c>
      <c r="I28" s="19">
        <v>0</v>
      </c>
      <c r="J28" s="19">
        <f t="shared" si="7"/>
        <v>0</v>
      </c>
    </row>
    <row r="29" spans="1:10" ht="31.2" x14ac:dyDescent="0.3">
      <c r="A29" s="49" t="s">
        <v>113</v>
      </c>
      <c r="B29" s="43" t="s">
        <v>114</v>
      </c>
      <c r="C29" s="15" t="s">
        <v>88</v>
      </c>
      <c r="D29" s="19">
        <v>0</v>
      </c>
      <c r="E29" s="19">
        <f t="shared" si="3"/>
        <v>0</v>
      </c>
      <c r="F29" s="19">
        <v>0</v>
      </c>
      <c r="G29" s="19">
        <v>0</v>
      </c>
      <c r="H29" s="19">
        <v>0</v>
      </c>
      <c r="I29" s="19">
        <v>0</v>
      </c>
      <c r="J29" s="19">
        <f t="shared" si="7"/>
        <v>0</v>
      </c>
    </row>
    <row r="30" spans="1:10" ht="31.2" x14ac:dyDescent="0.3">
      <c r="A30" s="49" t="s">
        <v>115</v>
      </c>
      <c r="B30" s="43" t="s">
        <v>116</v>
      </c>
      <c r="C30" s="15" t="s">
        <v>88</v>
      </c>
      <c r="D30" s="19">
        <v>0</v>
      </c>
      <c r="E30" s="19">
        <f t="shared" si="3"/>
        <v>0</v>
      </c>
      <c r="F30" s="19">
        <v>0</v>
      </c>
      <c r="G30" s="19">
        <v>0</v>
      </c>
      <c r="H30" s="19">
        <v>0</v>
      </c>
      <c r="I30" s="19">
        <v>0</v>
      </c>
      <c r="J30" s="19">
        <f t="shared" si="7"/>
        <v>0</v>
      </c>
    </row>
    <row r="31" spans="1:10" ht="31.2" x14ac:dyDescent="0.3">
      <c r="A31" s="49" t="s">
        <v>117</v>
      </c>
      <c r="B31" s="43" t="s">
        <v>118</v>
      </c>
      <c r="C31" s="15" t="s">
        <v>88</v>
      </c>
      <c r="D31" s="19">
        <v>0</v>
      </c>
      <c r="E31" s="19">
        <f t="shared" si="3"/>
        <v>0</v>
      </c>
      <c r="F31" s="19">
        <v>0</v>
      </c>
      <c r="G31" s="19">
        <v>0</v>
      </c>
      <c r="H31" s="19">
        <v>0</v>
      </c>
      <c r="I31" s="19">
        <v>0</v>
      </c>
      <c r="J31" s="19">
        <f t="shared" si="7"/>
        <v>0</v>
      </c>
    </row>
    <row r="32" spans="1:10" ht="31.2" x14ac:dyDescent="0.3">
      <c r="A32" s="49" t="s">
        <v>119</v>
      </c>
      <c r="B32" s="43" t="s">
        <v>120</v>
      </c>
      <c r="C32" s="15" t="s">
        <v>88</v>
      </c>
      <c r="D32" s="19">
        <v>0</v>
      </c>
      <c r="E32" s="19">
        <f t="shared" si="3"/>
        <v>0</v>
      </c>
      <c r="F32" s="19">
        <v>0</v>
      </c>
      <c r="G32" s="19">
        <v>0</v>
      </c>
      <c r="H32" s="19">
        <v>0</v>
      </c>
      <c r="I32" s="19">
        <v>0</v>
      </c>
      <c r="J32" s="19">
        <f t="shared" si="7"/>
        <v>0</v>
      </c>
    </row>
    <row r="33" spans="1:10" x14ac:dyDescent="0.3">
      <c r="A33" s="49" t="s">
        <v>121</v>
      </c>
      <c r="B33" s="43" t="s">
        <v>122</v>
      </c>
      <c r="C33" s="15" t="s">
        <v>88</v>
      </c>
      <c r="D33" s="19">
        <v>0</v>
      </c>
      <c r="E33" s="19">
        <f t="shared" si="3"/>
        <v>0</v>
      </c>
      <c r="F33" s="19">
        <v>0</v>
      </c>
      <c r="G33" s="19">
        <v>0</v>
      </c>
      <c r="H33" s="19">
        <v>0</v>
      </c>
      <c r="I33" s="19">
        <v>0</v>
      </c>
      <c r="J33" s="19">
        <f t="shared" si="7"/>
        <v>0</v>
      </c>
    </row>
    <row r="34" spans="1:10" ht="62.4" x14ac:dyDescent="0.3">
      <c r="A34" s="49" t="s">
        <v>121</v>
      </c>
      <c r="B34" s="43" t="s">
        <v>123</v>
      </c>
      <c r="C34" s="15" t="s">
        <v>88</v>
      </c>
      <c r="D34" s="19">
        <v>0</v>
      </c>
      <c r="E34" s="19">
        <f t="shared" si="3"/>
        <v>0</v>
      </c>
      <c r="F34" s="19">
        <v>0</v>
      </c>
      <c r="G34" s="19">
        <v>0</v>
      </c>
      <c r="H34" s="19">
        <v>0</v>
      </c>
      <c r="I34" s="19">
        <v>0</v>
      </c>
      <c r="J34" s="19">
        <f t="shared" si="7"/>
        <v>0</v>
      </c>
    </row>
    <row r="35" spans="1:10" ht="46.8" x14ac:dyDescent="0.3">
      <c r="A35" s="49" t="s">
        <v>121</v>
      </c>
      <c r="B35" s="43" t="s">
        <v>124</v>
      </c>
      <c r="C35" s="15" t="s">
        <v>88</v>
      </c>
      <c r="D35" s="19">
        <v>0</v>
      </c>
      <c r="E35" s="19">
        <f t="shared" si="3"/>
        <v>0</v>
      </c>
      <c r="F35" s="19">
        <v>0</v>
      </c>
      <c r="G35" s="19">
        <v>0</v>
      </c>
      <c r="H35" s="19">
        <v>0</v>
      </c>
      <c r="I35" s="19">
        <v>0</v>
      </c>
      <c r="J35" s="19">
        <f t="shared" si="7"/>
        <v>0</v>
      </c>
    </row>
    <row r="36" spans="1:10" ht="46.8" x14ac:dyDescent="0.3">
      <c r="A36" s="49" t="s">
        <v>121</v>
      </c>
      <c r="B36" s="43" t="s">
        <v>125</v>
      </c>
      <c r="C36" s="15" t="s">
        <v>88</v>
      </c>
      <c r="D36" s="19">
        <v>0</v>
      </c>
      <c r="E36" s="19">
        <f t="shared" si="3"/>
        <v>0</v>
      </c>
      <c r="F36" s="19">
        <v>0</v>
      </c>
      <c r="G36" s="19">
        <v>0</v>
      </c>
      <c r="H36" s="19">
        <v>0</v>
      </c>
      <c r="I36" s="19">
        <v>0</v>
      </c>
      <c r="J36" s="19">
        <f t="shared" si="7"/>
        <v>0</v>
      </c>
    </row>
    <row r="37" spans="1:10" x14ac:dyDescent="0.3">
      <c r="A37" s="49" t="s">
        <v>126</v>
      </c>
      <c r="B37" s="43" t="s">
        <v>122</v>
      </c>
      <c r="C37" s="15" t="s">
        <v>88</v>
      </c>
      <c r="D37" s="19">
        <v>0</v>
      </c>
      <c r="E37" s="19">
        <f t="shared" si="3"/>
        <v>0</v>
      </c>
      <c r="F37" s="19">
        <v>0</v>
      </c>
      <c r="G37" s="19">
        <v>0</v>
      </c>
      <c r="H37" s="19">
        <v>0</v>
      </c>
      <c r="I37" s="19">
        <v>0</v>
      </c>
      <c r="J37" s="19">
        <f t="shared" si="7"/>
        <v>0</v>
      </c>
    </row>
    <row r="38" spans="1:10" ht="62.4" x14ac:dyDescent="0.3">
      <c r="A38" s="49" t="s">
        <v>126</v>
      </c>
      <c r="B38" s="43" t="s">
        <v>123</v>
      </c>
      <c r="C38" s="15" t="s">
        <v>88</v>
      </c>
      <c r="D38" s="19">
        <v>0</v>
      </c>
      <c r="E38" s="19">
        <f t="shared" si="3"/>
        <v>0</v>
      </c>
      <c r="F38" s="19">
        <v>0</v>
      </c>
      <c r="G38" s="19">
        <v>0</v>
      </c>
      <c r="H38" s="19">
        <v>0</v>
      </c>
      <c r="I38" s="19">
        <v>0</v>
      </c>
      <c r="J38" s="19">
        <f t="shared" si="7"/>
        <v>0</v>
      </c>
    </row>
    <row r="39" spans="1:10" ht="46.8" x14ac:dyDescent="0.3">
      <c r="A39" s="49" t="s">
        <v>126</v>
      </c>
      <c r="B39" s="43" t="s">
        <v>124</v>
      </c>
      <c r="C39" s="15" t="s">
        <v>88</v>
      </c>
      <c r="D39" s="19">
        <v>0</v>
      </c>
      <c r="E39" s="19">
        <f t="shared" si="3"/>
        <v>0</v>
      </c>
      <c r="F39" s="19">
        <v>0</v>
      </c>
      <c r="G39" s="19">
        <v>0</v>
      </c>
      <c r="H39" s="19">
        <v>0</v>
      </c>
      <c r="I39" s="19">
        <v>0</v>
      </c>
      <c r="J39" s="19">
        <f t="shared" si="7"/>
        <v>0</v>
      </c>
    </row>
    <row r="40" spans="1:10" ht="46.8" x14ac:dyDescent="0.3">
      <c r="A40" s="49" t="s">
        <v>126</v>
      </c>
      <c r="B40" s="43" t="s">
        <v>127</v>
      </c>
      <c r="C40" s="15" t="s">
        <v>88</v>
      </c>
      <c r="D40" s="19">
        <v>0</v>
      </c>
      <c r="E40" s="19">
        <f t="shared" si="3"/>
        <v>0</v>
      </c>
      <c r="F40" s="19">
        <v>0</v>
      </c>
      <c r="G40" s="19">
        <v>0</v>
      </c>
      <c r="H40" s="19">
        <v>0</v>
      </c>
      <c r="I40" s="19">
        <v>0</v>
      </c>
      <c r="J40" s="19">
        <f t="shared" si="7"/>
        <v>0</v>
      </c>
    </row>
    <row r="41" spans="1:10" ht="46.8" x14ac:dyDescent="0.3">
      <c r="A41" s="49" t="s">
        <v>128</v>
      </c>
      <c r="B41" s="43" t="s">
        <v>129</v>
      </c>
      <c r="C41" s="15" t="s">
        <v>88</v>
      </c>
      <c r="D41" s="22">
        <f>SUM(D42,D43)</f>
        <v>23.84</v>
      </c>
      <c r="E41" s="19">
        <f t="shared" si="3"/>
        <v>23.84</v>
      </c>
      <c r="F41" s="22">
        <f t="shared" ref="F41:I41" si="8">SUM(F42,F43)</f>
        <v>5.96</v>
      </c>
      <c r="G41" s="22">
        <f t="shared" si="8"/>
        <v>5.96</v>
      </c>
      <c r="H41" s="22">
        <f t="shared" si="8"/>
        <v>5.96</v>
      </c>
      <c r="I41" s="22">
        <f t="shared" si="8"/>
        <v>5.96</v>
      </c>
      <c r="J41" s="19">
        <f>D41-E41-0.001</f>
        <v>-1E-3</v>
      </c>
    </row>
    <row r="42" spans="1:10" ht="46.8" x14ac:dyDescent="0.3">
      <c r="A42" s="49" t="s">
        <v>130</v>
      </c>
      <c r="B42" s="43" t="s">
        <v>131</v>
      </c>
      <c r="C42" s="15" t="s">
        <v>88</v>
      </c>
      <c r="D42" s="19">
        <v>0</v>
      </c>
      <c r="E42" s="19">
        <f t="shared" si="3"/>
        <v>0</v>
      </c>
      <c r="F42" s="19">
        <v>0</v>
      </c>
      <c r="G42" s="19">
        <v>0</v>
      </c>
      <c r="H42" s="19">
        <v>0</v>
      </c>
      <c r="I42" s="19">
        <v>0</v>
      </c>
      <c r="J42" s="19">
        <f t="shared" ref="J42" si="9">D42-E42</f>
        <v>0</v>
      </c>
    </row>
    <row r="43" spans="1:10" ht="46.8" x14ac:dyDescent="0.3">
      <c r="A43" s="49" t="s">
        <v>132</v>
      </c>
      <c r="B43" s="43" t="s">
        <v>133</v>
      </c>
      <c r="C43" s="15" t="s">
        <v>88</v>
      </c>
      <c r="D43" s="19">
        <f t="shared" ref="D43:I43" si="10">D44</f>
        <v>23.84</v>
      </c>
      <c r="E43" s="19">
        <f t="shared" si="3"/>
        <v>23.84</v>
      </c>
      <c r="F43" s="19">
        <f t="shared" si="10"/>
        <v>5.96</v>
      </c>
      <c r="G43" s="19">
        <f t="shared" si="10"/>
        <v>5.96</v>
      </c>
      <c r="H43" s="19">
        <f t="shared" si="10"/>
        <v>5.96</v>
      </c>
      <c r="I43" s="19">
        <f t="shared" si="10"/>
        <v>5.96</v>
      </c>
      <c r="J43" s="19">
        <f>D43-E43-0.001</f>
        <v>-1E-3</v>
      </c>
    </row>
    <row r="44" spans="1:10" ht="40.5" customHeight="1" x14ac:dyDescent="0.3">
      <c r="A44" s="49" t="s">
        <v>132</v>
      </c>
      <c r="B44" s="46" t="s">
        <v>134</v>
      </c>
      <c r="C44" s="40" t="s">
        <v>135</v>
      </c>
      <c r="D44" s="19">
        <v>23.84</v>
      </c>
      <c r="E44" s="19">
        <f t="shared" si="3"/>
        <v>23.84</v>
      </c>
      <c r="F44" s="19">
        <v>5.96</v>
      </c>
      <c r="G44" s="19">
        <v>5.96</v>
      </c>
      <c r="H44" s="19">
        <v>5.96</v>
      </c>
      <c r="I44" s="19">
        <v>5.96</v>
      </c>
      <c r="J44" s="19">
        <f>D44-E44</f>
        <v>0</v>
      </c>
    </row>
    <row r="45" spans="1:10" x14ac:dyDescent="0.3">
      <c r="A45" s="49" t="s">
        <v>77</v>
      </c>
      <c r="B45" s="43" t="s">
        <v>72</v>
      </c>
      <c r="C45" s="15" t="s">
        <v>88</v>
      </c>
      <c r="D45" s="19">
        <f>D46+D52+D56+D65</f>
        <v>1082.9449999999999</v>
      </c>
      <c r="E45" s="19">
        <f>H45+I45+F45+G45</f>
        <v>185.33699999999999</v>
      </c>
      <c r="F45" s="19">
        <f>F46+F52+F56+F65</f>
        <v>0</v>
      </c>
      <c r="G45" s="19">
        <f>G46+G52+G56+G65</f>
        <v>0</v>
      </c>
      <c r="H45" s="19">
        <f>H46+H52+H56+H65</f>
        <v>0</v>
      </c>
      <c r="I45" s="19">
        <f>I46+I52+I56+I65</f>
        <v>185.33699999999999</v>
      </c>
      <c r="J45" s="19">
        <f>J46+J52+J56+J65</f>
        <v>897.60800000000006</v>
      </c>
    </row>
    <row r="46" spans="1:10" ht="31.2" x14ac:dyDescent="0.3">
      <c r="A46" s="49" t="s">
        <v>78</v>
      </c>
      <c r="B46" s="43" t="s">
        <v>73</v>
      </c>
      <c r="C46" s="15" t="s">
        <v>88</v>
      </c>
      <c r="D46" s="19">
        <f t="shared" ref="D46:I46" si="11">D47+D48</f>
        <v>1045.066</v>
      </c>
      <c r="E46" s="19">
        <f t="shared" si="3"/>
        <v>147.458</v>
      </c>
      <c r="F46" s="19">
        <f t="shared" si="11"/>
        <v>0</v>
      </c>
      <c r="G46" s="19">
        <f t="shared" si="11"/>
        <v>0</v>
      </c>
      <c r="H46" s="19">
        <f t="shared" si="11"/>
        <v>0</v>
      </c>
      <c r="I46" s="19">
        <f t="shared" si="11"/>
        <v>147.458</v>
      </c>
      <c r="J46" s="19">
        <f t="shared" ref="J46" si="12">J47+J48</f>
        <v>897.60800000000006</v>
      </c>
    </row>
    <row r="47" spans="1:10" x14ac:dyDescent="0.3">
      <c r="A47" s="49" t="s">
        <v>79</v>
      </c>
      <c r="B47" s="43" t="s">
        <v>74</v>
      </c>
      <c r="C47" s="15" t="s">
        <v>88</v>
      </c>
      <c r="D47" s="19">
        <v>0</v>
      </c>
      <c r="E47" s="19">
        <f t="shared" si="3"/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</row>
    <row r="48" spans="1:10" ht="31.2" x14ac:dyDescent="0.3">
      <c r="A48" s="49" t="s">
        <v>136</v>
      </c>
      <c r="B48" s="43" t="s">
        <v>137</v>
      </c>
      <c r="C48" s="15" t="s">
        <v>88</v>
      </c>
      <c r="D48" s="19">
        <f>D49+D51+D50</f>
        <v>1045.066</v>
      </c>
      <c r="E48" s="19">
        <f>E49+E51+E50</f>
        <v>147.458</v>
      </c>
      <c r="F48" s="19">
        <f t="shared" ref="F48:I48" si="13">F49+F51+F50</f>
        <v>0</v>
      </c>
      <c r="G48" s="19">
        <f t="shared" si="13"/>
        <v>0</v>
      </c>
      <c r="H48" s="19">
        <f t="shared" si="13"/>
        <v>0</v>
      </c>
      <c r="I48" s="19">
        <f t="shared" si="13"/>
        <v>147.458</v>
      </c>
      <c r="J48" s="19">
        <f>D48-E48</f>
        <v>897.60800000000006</v>
      </c>
    </row>
    <row r="49" spans="1:10" ht="81" customHeight="1" x14ac:dyDescent="0.3">
      <c r="A49" s="49" t="s">
        <v>136</v>
      </c>
      <c r="B49" s="47" t="s">
        <v>178</v>
      </c>
      <c r="C49" s="40" t="s">
        <v>183</v>
      </c>
      <c r="D49" s="19">
        <v>219.59399999999999</v>
      </c>
      <c r="E49" s="19">
        <f>H49+I49+F49+G49</f>
        <v>39.94</v>
      </c>
      <c r="F49" s="19">
        <v>0</v>
      </c>
      <c r="G49" s="19">
        <v>0</v>
      </c>
      <c r="H49" s="19">
        <v>0</v>
      </c>
      <c r="I49" s="19">
        <v>39.94</v>
      </c>
      <c r="J49" s="19">
        <f t="shared" ref="J49:J50" si="14">D49-E49</f>
        <v>179.654</v>
      </c>
    </row>
    <row r="50" spans="1:10" ht="81" customHeight="1" x14ac:dyDescent="0.3">
      <c r="A50" s="49" t="s">
        <v>136</v>
      </c>
      <c r="B50" s="47" t="s">
        <v>196</v>
      </c>
      <c r="C50" s="40" t="s">
        <v>197</v>
      </c>
      <c r="D50" s="19">
        <v>594.04700000000003</v>
      </c>
      <c r="E50" s="19">
        <f>H50+I50+F50+G50</f>
        <v>65.424999999999997</v>
      </c>
      <c r="F50" s="19">
        <v>0</v>
      </c>
      <c r="G50" s="19">
        <v>0</v>
      </c>
      <c r="H50" s="19">
        <v>0</v>
      </c>
      <c r="I50" s="19">
        <v>65.424999999999997</v>
      </c>
      <c r="J50" s="19">
        <f t="shared" si="14"/>
        <v>528.62200000000007</v>
      </c>
    </row>
    <row r="51" spans="1:10" ht="106.5" customHeight="1" x14ac:dyDescent="0.3">
      <c r="A51" s="49" t="s">
        <v>136</v>
      </c>
      <c r="B51" s="47" t="s">
        <v>179</v>
      </c>
      <c r="C51" s="41" t="s">
        <v>182</v>
      </c>
      <c r="D51" s="19">
        <v>231.42500000000001</v>
      </c>
      <c r="E51" s="19">
        <f>H51+I51+F51+G51</f>
        <v>42.093000000000004</v>
      </c>
      <c r="F51" s="19">
        <v>0</v>
      </c>
      <c r="G51" s="19">
        <v>0</v>
      </c>
      <c r="H51" s="19">
        <v>0</v>
      </c>
      <c r="I51" s="19">
        <v>42.093000000000004</v>
      </c>
      <c r="J51" s="19">
        <f t="shared" ref="J51" si="15">D51-E51</f>
        <v>189.33199999999999</v>
      </c>
    </row>
    <row r="52" spans="1:10" ht="31.2" x14ac:dyDescent="0.3">
      <c r="A52" s="49" t="s">
        <v>80</v>
      </c>
      <c r="B52" s="43" t="s">
        <v>81</v>
      </c>
      <c r="C52" s="15" t="s">
        <v>88</v>
      </c>
      <c r="D52" s="19">
        <f t="shared" ref="D52:I52" si="16">D53+D54</f>
        <v>37.878999999999998</v>
      </c>
      <c r="E52" s="19">
        <f t="shared" si="3"/>
        <v>37.878999999999998</v>
      </c>
      <c r="F52" s="19">
        <f t="shared" si="16"/>
        <v>0</v>
      </c>
      <c r="G52" s="19">
        <f t="shared" si="16"/>
        <v>0</v>
      </c>
      <c r="H52" s="19">
        <f t="shared" si="16"/>
        <v>0</v>
      </c>
      <c r="I52" s="19">
        <f t="shared" si="16"/>
        <v>37.878999999999998</v>
      </c>
      <c r="J52" s="19">
        <f t="shared" ref="J52" si="17">J53+J54</f>
        <v>0</v>
      </c>
    </row>
    <row r="53" spans="1:10" x14ac:dyDescent="0.3">
      <c r="A53" s="49" t="s">
        <v>82</v>
      </c>
      <c r="B53" s="43" t="s">
        <v>83</v>
      </c>
      <c r="C53" s="15" t="s">
        <v>88</v>
      </c>
      <c r="D53" s="19">
        <v>0</v>
      </c>
      <c r="E53" s="19">
        <f t="shared" si="3"/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</row>
    <row r="54" spans="1:10" ht="31.2" x14ac:dyDescent="0.3">
      <c r="A54" s="49" t="s">
        <v>138</v>
      </c>
      <c r="B54" s="43" t="s">
        <v>139</v>
      </c>
      <c r="C54" s="15" t="s">
        <v>88</v>
      </c>
      <c r="D54" s="19">
        <f>D55</f>
        <v>37.878999999999998</v>
      </c>
      <c r="E54" s="19">
        <f t="shared" ref="E54:J54" si="18">E55</f>
        <v>37.878999999999998</v>
      </c>
      <c r="F54" s="19">
        <f t="shared" si="18"/>
        <v>0</v>
      </c>
      <c r="G54" s="19">
        <f t="shared" si="18"/>
        <v>0</v>
      </c>
      <c r="H54" s="19">
        <f t="shared" si="18"/>
        <v>0</v>
      </c>
      <c r="I54" s="19">
        <f t="shared" si="18"/>
        <v>37.878999999999998</v>
      </c>
      <c r="J54" s="19">
        <f t="shared" si="18"/>
        <v>0</v>
      </c>
    </row>
    <row r="55" spans="1:10" ht="82.5" customHeight="1" x14ac:dyDescent="0.3">
      <c r="A55" s="49" t="s">
        <v>138</v>
      </c>
      <c r="B55" s="43" t="s">
        <v>180</v>
      </c>
      <c r="C55" s="40" t="s">
        <v>181</v>
      </c>
      <c r="D55" s="19">
        <v>37.878999999999998</v>
      </c>
      <c r="E55" s="19">
        <f>H55+I55+F55+G55</f>
        <v>37.878999999999998</v>
      </c>
      <c r="F55" s="19">
        <v>0</v>
      </c>
      <c r="G55" s="19">
        <v>0</v>
      </c>
      <c r="H55" s="19">
        <v>0</v>
      </c>
      <c r="I55" s="19">
        <v>37.878999999999998</v>
      </c>
      <c r="J55" s="19">
        <f t="shared" ref="J55:J73" si="19">D55-E55</f>
        <v>0</v>
      </c>
    </row>
    <row r="56" spans="1:10" ht="31.2" x14ac:dyDescent="0.3">
      <c r="A56" s="49" t="s">
        <v>140</v>
      </c>
      <c r="B56" s="43" t="s">
        <v>141</v>
      </c>
      <c r="C56" s="15" t="s">
        <v>88</v>
      </c>
      <c r="D56" s="19">
        <f>D57+D58+D59+D60+D61+D62+D63+D64</f>
        <v>0</v>
      </c>
      <c r="E56" s="19">
        <f t="shared" si="3"/>
        <v>0</v>
      </c>
      <c r="F56" s="19">
        <f>F57+F58+F59+F60+F61+F62+F63+F64</f>
        <v>0</v>
      </c>
      <c r="G56" s="19">
        <f>G57+G58+G59+G60+G61+G62+G63+G64</f>
        <v>0</v>
      </c>
      <c r="H56" s="19">
        <f>H57+H58+H59+H60+H61+H62+H63+H64</f>
        <v>0</v>
      </c>
      <c r="I56" s="19">
        <f>I57+I58+I59+I60+I61+I62+I63+I64</f>
        <v>0</v>
      </c>
      <c r="J56" s="19">
        <f>J57+J58+J59+J60+J61+J62+J63+J64</f>
        <v>0</v>
      </c>
    </row>
    <row r="57" spans="1:10" x14ac:dyDescent="0.3">
      <c r="A57" s="49" t="s">
        <v>142</v>
      </c>
      <c r="B57" s="43" t="s">
        <v>143</v>
      </c>
      <c r="C57" s="15" t="s">
        <v>88</v>
      </c>
      <c r="D57" s="19">
        <v>0</v>
      </c>
      <c r="E57" s="19">
        <f t="shared" ref="E57" si="20">H57+I57+F57+G57</f>
        <v>0</v>
      </c>
      <c r="F57" s="19">
        <v>0</v>
      </c>
      <c r="G57" s="19">
        <v>0</v>
      </c>
      <c r="H57" s="19">
        <v>0</v>
      </c>
      <c r="I57" s="19">
        <v>0</v>
      </c>
      <c r="J57" s="19">
        <f t="shared" si="19"/>
        <v>0</v>
      </c>
    </row>
    <row r="58" spans="1:10" x14ac:dyDescent="0.3">
      <c r="A58" s="49" t="s">
        <v>144</v>
      </c>
      <c r="B58" s="43" t="s">
        <v>145</v>
      </c>
      <c r="C58" s="15" t="s">
        <v>88</v>
      </c>
      <c r="D58" s="19">
        <v>0</v>
      </c>
      <c r="E58" s="19">
        <f t="shared" si="3"/>
        <v>0</v>
      </c>
      <c r="F58" s="19">
        <v>0</v>
      </c>
      <c r="G58" s="19">
        <v>0</v>
      </c>
      <c r="H58" s="19">
        <v>0</v>
      </c>
      <c r="I58" s="19">
        <v>0</v>
      </c>
      <c r="J58" s="19">
        <f t="shared" si="19"/>
        <v>0</v>
      </c>
    </row>
    <row r="59" spans="1:10" x14ac:dyDescent="0.3">
      <c r="A59" s="49" t="s">
        <v>146</v>
      </c>
      <c r="B59" s="43" t="s">
        <v>147</v>
      </c>
      <c r="C59" s="15" t="s">
        <v>88</v>
      </c>
      <c r="D59" s="19">
        <v>0</v>
      </c>
      <c r="E59" s="19">
        <f t="shared" si="3"/>
        <v>0</v>
      </c>
      <c r="F59" s="19">
        <v>0</v>
      </c>
      <c r="G59" s="19">
        <v>0</v>
      </c>
      <c r="H59" s="19">
        <v>0</v>
      </c>
      <c r="I59" s="19">
        <v>0</v>
      </c>
      <c r="J59" s="19">
        <f t="shared" si="19"/>
        <v>0</v>
      </c>
    </row>
    <row r="60" spans="1:10" x14ac:dyDescent="0.3">
      <c r="A60" s="49" t="s">
        <v>148</v>
      </c>
      <c r="B60" s="43" t="s">
        <v>149</v>
      </c>
      <c r="C60" s="15" t="s">
        <v>88</v>
      </c>
      <c r="D60" s="19">
        <v>0</v>
      </c>
      <c r="E60" s="19">
        <f t="shared" si="3"/>
        <v>0</v>
      </c>
      <c r="F60" s="19">
        <v>0</v>
      </c>
      <c r="G60" s="19">
        <v>0</v>
      </c>
      <c r="H60" s="19">
        <v>0</v>
      </c>
      <c r="I60" s="19">
        <v>0</v>
      </c>
      <c r="J60" s="19">
        <f t="shared" si="19"/>
        <v>0</v>
      </c>
    </row>
    <row r="61" spans="1:10" ht="31.2" x14ac:dyDescent="0.3">
      <c r="A61" s="49" t="s">
        <v>150</v>
      </c>
      <c r="B61" s="43" t="s">
        <v>151</v>
      </c>
      <c r="C61" s="15" t="s">
        <v>88</v>
      </c>
      <c r="D61" s="19">
        <v>0</v>
      </c>
      <c r="E61" s="19">
        <f t="shared" si="3"/>
        <v>0</v>
      </c>
      <c r="F61" s="19">
        <v>0</v>
      </c>
      <c r="G61" s="19">
        <v>0</v>
      </c>
      <c r="H61" s="19">
        <v>0</v>
      </c>
      <c r="I61" s="19">
        <v>0</v>
      </c>
      <c r="J61" s="19">
        <f t="shared" si="19"/>
        <v>0</v>
      </c>
    </row>
    <row r="62" spans="1:10" ht="31.2" x14ac:dyDescent="0.3">
      <c r="A62" s="49" t="s">
        <v>152</v>
      </c>
      <c r="B62" s="43" t="s">
        <v>153</v>
      </c>
      <c r="C62" s="15" t="s">
        <v>88</v>
      </c>
      <c r="D62" s="19">
        <v>0</v>
      </c>
      <c r="E62" s="19">
        <f t="shared" si="3"/>
        <v>0</v>
      </c>
      <c r="F62" s="19">
        <v>0</v>
      </c>
      <c r="G62" s="19">
        <v>0</v>
      </c>
      <c r="H62" s="19">
        <v>0</v>
      </c>
      <c r="I62" s="19">
        <v>0</v>
      </c>
      <c r="J62" s="19">
        <f t="shared" si="19"/>
        <v>0</v>
      </c>
    </row>
    <row r="63" spans="1:10" ht="31.2" x14ac:dyDescent="0.3">
      <c r="A63" s="49" t="s">
        <v>154</v>
      </c>
      <c r="B63" s="43" t="s">
        <v>155</v>
      </c>
      <c r="C63" s="15" t="s">
        <v>88</v>
      </c>
      <c r="D63" s="19">
        <v>0</v>
      </c>
      <c r="E63" s="19">
        <f t="shared" si="3"/>
        <v>0</v>
      </c>
      <c r="F63" s="19">
        <v>0</v>
      </c>
      <c r="G63" s="19">
        <v>0</v>
      </c>
      <c r="H63" s="19">
        <v>0</v>
      </c>
      <c r="I63" s="19">
        <v>0</v>
      </c>
      <c r="J63" s="19">
        <f t="shared" si="19"/>
        <v>0</v>
      </c>
    </row>
    <row r="64" spans="1:10" ht="31.2" x14ac:dyDescent="0.3">
      <c r="A64" s="49" t="s">
        <v>156</v>
      </c>
      <c r="B64" s="43" t="s">
        <v>157</v>
      </c>
      <c r="C64" s="15" t="s">
        <v>88</v>
      </c>
      <c r="D64" s="19">
        <v>0</v>
      </c>
      <c r="E64" s="19">
        <f t="shared" si="3"/>
        <v>0</v>
      </c>
      <c r="F64" s="19">
        <v>0</v>
      </c>
      <c r="G64" s="19">
        <v>0</v>
      </c>
      <c r="H64" s="19">
        <v>0</v>
      </c>
      <c r="I64" s="19">
        <v>0</v>
      </c>
      <c r="J64" s="19">
        <f t="shared" si="19"/>
        <v>0</v>
      </c>
    </row>
    <row r="65" spans="1:10" ht="31.2" x14ac:dyDescent="0.3">
      <c r="A65" s="49" t="s">
        <v>158</v>
      </c>
      <c r="B65" s="43" t="s">
        <v>159</v>
      </c>
      <c r="C65" s="15" t="s">
        <v>88</v>
      </c>
      <c r="D65" s="19">
        <v>0</v>
      </c>
      <c r="E65" s="19">
        <f t="shared" si="3"/>
        <v>0</v>
      </c>
      <c r="F65" s="19">
        <v>0</v>
      </c>
      <c r="G65" s="19">
        <v>0</v>
      </c>
      <c r="H65" s="19">
        <v>0</v>
      </c>
      <c r="I65" s="19">
        <v>0</v>
      </c>
      <c r="J65" s="19">
        <f t="shared" si="19"/>
        <v>0</v>
      </c>
    </row>
    <row r="66" spans="1:10" x14ac:dyDescent="0.3">
      <c r="A66" s="49" t="s">
        <v>160</v>
      </c>
      <c r="B66" s="43" t="s">
        <v>161</v>
      </c>
      <c r="C66" s="15" t="s">
        <v>88</v>
      </c>
      <c r="D66" s="19">
        <v>0</v>
      </c>
      <c r="E66" s="19">
        <f t="shared" si="3"/>
        <v>0</v>
      </c>
      <c r="F66" s="19">
        <v>0</v>
      </c>
      <c r="G66" s="19">
        <v>0</v>
      </c>
      <c r="H66" s="19">
        <v>0</v>
      </c>
      <c r="I66" s="19">
        <v>0</v>
      </c>
      <c r="J66" s="19">
        <f t="shared" si="19"/>
        <v>0</v>
      </c>
    </row>
    <row r="67" spans="1:10" ht="31.2" x14ac:dyDescent="0.3">
      <c r="A67" s="49" t="s">
        <v>162</v>
      </c>
      <c r="B67" s="43" t="s">
        <v>163</v>
      </c>
      <c r="C67" s="15" t="s">
        <v>88</v>
      </c>
      <c r="D67" s="19">
        <v>0</v>
      </c>
      <c r="E67" s="19">
        <f t="shared" si="3"/>
        <v>0</v>
      </c>
      <c r="F67" s="19">
        <v>0</v>
      </c>
      <c r="G67" s="19">
        <v>0</v>
      </c>
      <c r="H67" s="19">
        <v>0</v>
      </c>
      <c r="I67" s="19">
        <v>0</v>
      </c>
      <c r="J67" s="19">
        <f t="shared" si="19"/>
        <v>0</v>
      </c>
    </row>
    <row r="68" spans="1:10" ht="31.2" x14ac:dyDescent="0.3">
      <c r="A68" s="49" t="s">
        <v>164</v>
      </c>
      <c r="B68" s="43" t="s">
        <v>165</v>
      </c>
      <c r="C68" s="15" t="s">
        <v>88</v>
      </c>
      <c r="D68" s="19">
        <v>0</v>
      </c>
      <c r="E68" s="19">
        <f t="shared" si="3"/>
        <v>0</v>
      </c>
      <c r="F68" s="19">
        <v>0</v>
      </c>
      <c r="G68" s="19">
        <v>0</v>
      </c>
      <c r="H68" s="19">
        <v>0</v>
      </c>
      <c r="I68" s="19">
        <v>0</v>
      </c>
      <c r="J68" s="19">
        <f t="shared" si="19"/>
        <v>0</v>
      </c>
    </row>
    <row r="69" spans="1:10" ht="31.2" x14ac:dyDescent="0.3">
      <c r="A69" s="49" t="s">
        <v>166</v>
      </c>
      <c r="B69" s="43" t="s">
        <v>167</v>
      </c>
      <c r="C69" s="15" t="s">
        <v>88</v>
      </c>
      <c r="D69" s="19">
        <v>0</v>
      </c>
      <c r="E69" s="19">
        <f t="shared" si="3"/>
        <v>0</v>
      </c>
      <c r="F69" s="19">
        <v>0</v>
      </c>
      <c r="G69" s="19">
        <v>0</v>
      </c>
      <c r="H69" s="19">
        <v>0</v>
      </c>
      <c r="I69" s="19">
        <v>0</v>
      </c>
      <c r="J69" s="19">
        <f t="shared" si="19"/>
        <v>0</v>
      </c>
    </row>
    <row r="70" spans="1:10" ht="31.2" x14ac:dyDescent="0.3">
      <c r="A70" s="49" t="s">
        <v>168</v>
      </c>
      <c r="B70" s="43" t="s">
        <v>169</v>
      </c>
      <c r="C70" s="15" t="s">
        <v>88</v>
      </c>
      <c r="D70" s="19">
        <v>0</v>
      </c>
      <c r="E70" s="19">
        <f t="shared" si="3"/>
        <v>0</v>
      </c>
      <c r="F70" s="19">
        <v>0</v>
      </c>
      <c r="G70" s="19">
        <v>0</v>
      </c>
      <c r="H70" s="19">
        <v>0</v>
      </c>
      <c r="I70" s="19">
        <v>0</v>
      </c>
      <c r="J70" s="19">
        <f t="shared" si="19"/>
        <v>0</v>
      </c>
    </row>
    <row r="71" spans="1:10" ht="31.2" x14ac:dyDescent="0.3">
      <c r="A71" s="49" t="s">
        <v>170</v>
      </c>
      <c r="B71" s="43" t="s">
        <v>171</v>
      </c>
      <c r="C71" s="15" t="s">
        <v>88</v>
      </c>
      <c r="D71" s="19">
        <v>0</v>
      </c>
      <c r="E71" s="19">
        <f t="shared" si="3"/>
        <v>0</v>
      </c>
      <c r="F71" s="19">
        <v>0</v>
      </c>
      <c r="G71" s="19">
        <v>0</v>
      </c>
      <c r="H71" s="19">
        <v>0</v>
      </c>
      <c r="I71" s="19">
        <v>0</v>
      </c>
      <c r="J71" s="19">
        <f t="shared" si="19"/>
        <v>0</v>
      </c>
    </row>
    <row r="72" spans="1:10" ht="31.2" x14ac:dyDescent="0.3">
      <c r="A72" s="49" t="s">
        <v>172</v>
      </c>
      <c r="B72" s="48" t="s">
        <v>173</v>
      </c>
      <c r="C72" s="15" t="s">
        <v>88</v>
      </c>
      <c r="D72" s="19">
        <v>0</v>
      </c>
      <c r="E72" s="19">
        <f t="shared" si="3"/>
        <v>0</v>
      </c>
      <c r="F72" s="19">
        <v>0</v>
      </c>
      <c r="G72" s="19">
        <v>0</v>
      </c>
      <c r="H72" s="19">
        <v>0</v>
      </c>
      <c r="I72" s="19">
        <v>0</v>
      </c>
      <c r="J72" s="19">
        <f t="shared" si="19"/>
        <v>0</v>
      </c>
    </row>
    <row r="73" spans="1:10" x14ac:dyDescent="0.3">
      <c r="A73" s="49" t="s">
        <v>174</v>
      </c>
      <c r="B73" s="43" t="s">
        <v>175</v>
      </c>
      <c r="C73" s="15" t="s">
        <v>88</v>
      </c>
      <c r="D73" s="19">
        <v>0</v>
      </c>
      <c r="E73" s="19">
        <f t="shared" si="3"/>
        <v>0</v>
      </c>
      <c r="F73" s="19">
        <v>0</v>
      </c>
      <c r="G73" s="19">
        <v>0</v>
      </c>
      <c r="H73" s="19">
        <v>0</v>
      </c>
      <c r="I73" s="19">
        <v>0</v>
      </c>
      <c r="J73" s="19">
        <f t="shared" si="19"/>
        <v>0</v>
      </c>
    </row>
  </sheetData>
  <mergeCells count="8">
    <mergeCell ref="A8:J8"/>
    <mergeCell ref="A11:A13"/>
    <mergeCell ref="B11:B13"/>
    <mergeCell ref="D11:D13"/>
    <mergeCell ref="E11:I12"/>
    <mergeCell ref="J11:J13"/>
    <mergeCell ref="A9:J9"/>
    <mergeCell ref="C11:C13"/>
  </mergeCells>
  <phoneticPr fontId="7" type="noConversion"/>
  <pageMargins left="0.31496062992125984" right="0.31496062992125984" top="0.35433070866141736" bottom="0.35433070866141736" header="0.31496062992125984" footer="0.31496062992125984"/>
  <pageSetup paperSize="9" scale="4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70"/>
  <sheetViews>
    <sheetView topLeftCell="A4" zoomScale="90" zoomScaleNormal="90" workbookViewId="0">
      <pane xSplit="3" ySplit="8" topLeftCell="D12" activePane="bottomRight" state="frozen"/>
      <selection activeCell="A4" sqref="A4"/>
      <selection pane="topRight" activeCell="D4" sqref="D4"/>
      <selection pane="bottomLeft" activeCell="A12" sqref="A12"/>
      <selection pane="bottomRight" activeCell="H14" sqref="G14:H14"/>
    </sheetView>
  </sheetViews>
  <sheetFormatPr defaultColWidth="9.109375" defaultRowHeight="15.6" x14ac:dyDescent="0.3"/>
  <cols>
    <col min="1" max="1" width="9" style="1" customWidth="1"/>
    <col min="2" max="2" width="82.6640625" style="1" customWidth="1"/>
    <col min="3" max="3" width="18.44140625" style="1" customWidth="1"/>
    <col min="4" max="4" width="10.88671875" style="1" customWidth="1"/>
    <col min="5" max="5" width="12" style="1" customWidth="1"/>
    <col min="6" max="6" width="11.5546875" style="1" customWidth="1"/>
    <col min="7" max="7" width="13.5546875" style="1" customWidth="1"/>
    <col min="8" max="8" width="11.44140625" style="1" customWidth="1"/>
    <col min="9" max="11" width="8.33203125" style="1" customWidth="1"/>
    <col min="12" max="12" width="12" style="1" customWidth="1"/>
    <col min="13" max="13" width="12.88671875" style="1" customWidth="1"/>
    <col min="14" max="16384" width="9.109375" style="1"/>
  </cols>
  <sheetData>
    <row r="1" spans="1:13" x14ac:dyDescent="0.3">
      <c r="M1" s="2" t="s">
        <v>70</v>
      </c>
    </row>
    <row r="2" spans="1:13" x14ac:dyDescent="0.3">
      <c r="M2" s="2" t="s">
        <v>176</v>
      </c>
    </row>
    <row r="3" spans="1:13" x14ac:dyDescent="0.3">
      <c r="M3" s="2"/>
    </row>
    <row r="4" spans="1:13" x14ac:dyDescent="0.3">
      <c r="L4" s="2"/>
      <c r="M4" s="2" t="s">
        <v>87</v>
      </c>
    </row>
    <row r="5" spans="1:13" x14ac:dyDescent="0.3">
      <c r="L5" s="2"/>
      <c r="M5" s="2" t="s">
        <v>188</v>
      </c>
    </row>
    <row r="6" spans="1:13" s="23" customFormat="1" ht="17.399999999999999" x14ac:dyDescent="0.3">
      <c r="A6" s="64" t="s">
        <v>191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</row>
    <row r="8" spans="1:13" x14ac:dyDescent="0.3">
      <c r="A8" s="65" t="s">
        <v>10</v>
      </c>
      <c r="B8" s="65" t="s">
        <v>63</v>
      </c>
      <c r="C8" s="65" t="s">
        <v>65</v>
      </c>
      <c r="D8" s="69" t="s">
        <v>11</v>
      </c>
      <c r="E8" s="69"/>
      <c r="F8" s="69"/>
      <c r="G8" s="69"/>
      <c r="H8" s="69"/>
      <c r="I8" s="69" t="s">
        <v>12</v>
      </c>
      <c r="J8" s="69"/>
      <c r="K8" s="69"/>
      <c r="L8" s="69"/>
      <c r="M8" s="69"/>
    </row>
    <row r="9" spans="1:13" x14ac:dyDescent="0.3">
      <c r="A9" s="65"/>
      <c r="B9" s="65"/>
      <c r="C9" s="65"/>
      <c r="D9" s="69" t="s">
        <v>66</v>
      </c>
      <c r="E9" s="69"/>
      <c r="F9" s="69"/>
      <c r="G9" s="69"/>
      <c r="H9" s="69"/>
      <c r="I9" s="69" t="s">
        <v>66</v>
      </c>
      <c r="J9" s="69"/>
      <c r="K9" s="69"/>
      <c r="L9" s="69"/>
      <c r="M9" s="69"/>
    </row>
    <row r="10" spans="1:13" s="4" customFormat="1" x14ac:dyDescent="0.3">
      <c r="A10" s="65"/>
      <c r="B10" s="65"/>
      <c r="C10" s="65"/>
      <c r="D10" s="6" t="s">
        <v>1</v>
      </c>
      <c r="E10" s="6" t="s">
        <v>177</v>
      </c>
      <c r="F10" s="6" t="s">
        <v>3</v>
      </c>
      <c r="G10" s="6" t="s">
        <v>4</v>
      </c>
      <c r="H10" s="6" t="s">
        <v>198</v>
      </c>
      <c r="I10" s="6" t="s">
        <v>1</v>
      </c>
      <c r="J10" s="6" t="s">
        <v>177</v>
      </c>
      <c r="K10" s="6" t="s">
        <v>3</v>
      </c>
      <c r="L10" s="6" t="s">
        <v>4</v>
      </c>
      <c r="M10" s="6" t="s">
        <v>198</v>
      </c>
    </row>
    <row r="11" spans="1:13" s="7" customFormat="1" ht="10.199999999999999" x14ac:dyDescent="0.3">
      <c r="A11" s="25">
        <v>1</v>
      </c>
      <c r="B11" s="25">
        <v>2</v>
      </c>
      <c r="C11" s="25">
        <v>3</v>
      </c>
      <c r="D11" s="25">
        <v>4</v>
      </c>
      <c r="E11" s="25">
        <v>5</v>
      </c>
      <c r="F11" s="25">
        <v>6</v>
      </c>
      <c r="G11" s="25">
        <v>7</v>
      </c>
      <c r="H11" s="25">
        <v>8</v>
      </c>
      <c r="I11" s="25">
        <v>9</v>
      </c>
      <c r="J11" s="25">
        <v>10</v>
      </c>
      <c r="K11" s="25">
        <v>11</v>
      </c>
      <c r="L11" s="25">
        <v>12</v>
      </c>
      <c r="M11" s="25">
        <v>13</v>
      </c>
    </row>
    <row r="12" spans="1:13" s="33" customFormat="1" ht="57" customHeight="1" x14ac:dyDescent="0.3">
      <c r="A12" s="50" t="s">
        <v>76</v>
      </c>
      <c r="B12" s="42" t="s">
        <v>71</v>
      </c>
      <c r="C12" s="31" t="s">
        <v>88</v>
      </c>
      <c r="D12" s="35">
        <f>D20</f>
        <v>0</v>
      </c>
      <c r="E12" s="35">
        <f t="shared" ref="E12:H12" si="0">E20</f>
        <v>0</v>
      </c>
      <c r="F12" s="35">
        <f t="shared" si="0"/>
        <v>0</v>
      </c>
      <c r="G12" s="35">
        <f t="shared" si="0"/>
        <v>5.859</v>
      </c>
      <c r="H12" s="35">
        <f t="shared" si="0"/>
        <v>5.859</v>
      </c>
      <c r="I12" s="35">
        <v>0</v>
      </c>
      <c r="J12" s="35">
        <v>0</v>
      </c>
      <c r="K12" s="35">
        <v>0</v>
      </c>
      <c r="L12" s="35">
        <v>0</v>
      </c>
      <c r="M12" s="35">
        <v>0</v>
      </c>
    </row>
    <row r="13" spans="1:13" x14ac:dyDescent="0.3">
      <c r="A13" s="49" t="s">
        <v>89</v>
      </c>
      <c r="B13" s="43" t="s">
        <v>90</v>
      </c>
      <c r="C13" s="15" t="s">
        <v>88</v>
      </c>
      <c r="D13" s="8">
        <f>D21</f>
        <v>0</v>
      </c>
      <c r="E13" s="8">
        <f t="shared" ref="E13:H13" si="1">E21</f>
        <v>0</v>
      </c>
      <c r="F13" s="8">
        <f t="shared" si="1"/>
        <v>0</v>
      </c>
      <c r="G13" s="8">
        <f>G21</f>
        <v>0</v>
      </c>
      <c r="H13" s="8">
        <f t="shared" si="1"/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</row>
    <row r="14" spans="1:13" x14ac:dyDescent="0.3">
      <c r="A14" s="49" t="s">
        <v>91</v>
      </c>
      <c r="B14" s="43" t="s">
        <v>92</v>
      </c>
      <c r="C14" s="15" t="s">
        <v>88</v>
      </c>
      <c r="D14" s="8">
        <v>0</v>
      </c>
      <c r="E14" s="8">
        <v>0</v>
      </c>
      <c r="F14" s="8">
        <v>0</v>
      </c>
      <c r="G14" s="8">
        <f>G42</f>
        <v>5.859</v>
      </c>
      <c r="H14" s="8">
        <f>H42</f>
        <v>5.859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</row>
    <row r="15" spans="1:13" ht="31.2" x14ac:dyDescent="0.3">
      <c r="A15" s="49" t="s">
        <v>93</v>
      </c>
      <c r="B15" s="43" t="s">
        <v>94</v>
      </c>
      <c r="C15" s="15" t="s">
        <v>88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</row>
    <row r="16" spans="1:13" x14ac:dyDescent="0.3">
      <c r="A16" s="49" t="s">
        <v>95</v>
      </c>
      <c r="B16" s="43" t="s">
        <v>96</v>
      </c>
      <c r="C16" s="15" t="s">
        <v>88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</row>
    <row r="17" spans="1:13" ht="31.2" x14ac:dyDescent="0.3">
      <c r="A17" s="49" t="s">
        <v>97</v>
      </c>
      <c r="B17" s="43" t="s">
        <v>98</v>
      </c>
      <c r="C17" s="15" t="s">
        <v>88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</row>
    <row r="18" spans="1:13" x14ac:dyDescent="0.3">
      <c r="A18" s="51" t="s">
        <v>99</v>
      </c>
      <c r="B18" s="44" t="s">
        <v>100</v>
      </c>
      <c r="C18" s="16" t="s">
        <v>88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</row>
    <row r="19" spans="1:13" x14ac:dyDescent="0.3">
      <c r="A19" s="52"/>
      <c r="B19" s="17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</row>
    <row r="20" spans="1:13" s="33" customFormat="1" x14ac:dyDescent="0.3">
      <c r="A20" s="53" t="s">
        <v>101</v>
      </c>
      <c r="B20" s="45" t="s">
        <v>102</v>
      </c>
      <c r="C20" s="34" t="s">
        <v>88</v>
      </c>
      <c r="D20" s="35">
        <f>D21</f>
        <v>0</v>
      </c>
      <c r="E20" s="35">
        <f t="shared" ref="E20:F20" si="2">E21</f>
        <v>0</v>
      </c>
      <c r="F20" s="35">
        <f t="shared" si="2"/>
        <v>0</v>
      </c>
      <c r="G20" s="35">
        <f>G42</f>
        <v>5.859</v>
      </c>
      <c r="H20" s="35">
        <f>H42</f>
        <v>5.859</v>
      </c>
      <c r="I20" s="35">
        <v>0</v>
      </c>
      <c r="J20" s="35">
        <v>0</v>
      </c>
      <c r="K20" s="35">
        <v>0</v>
      </c>
      <c r="L20" s="35">
        <v>0</v>
      </c>
      <c r="M20" s="35">
        <v>0</v>
      </c>
    </row>
    <row r="21" spans="1:13" x14ac:dyDescent="0.3">
      <c r="A21" s="49" t="s">
        <v>103</v>
      </c>
      <c r="B21" s="43" t="s">
        <v>104</v>
      </c>
      <c r="C21" s="15" t="s">
        <v>88</v>
      </c>
      <c r="D21" s="8">
        <f>D38</f>
        <v>0</v>
      </c>
      <c r="E21" s="8">
        <f t="shared" ref="E21:H21" si="3">E38</f>
        <v>0</v>
      </c>
      <c r="F21" s="8">
        <f t="shared" si="3"/>
        <v>0</v>
      </c>
      <c r="G21" s="8">
        <f>G38</f>
        <v>0</v>
      </c>
      <c r="H21" s="8">
        <f t="shared" si="3"/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</row>
    <row r="22" spans="1:13" ht="31.2" x14ac:dyDescent="0.3">
      <c r="A22" s="49" t="s">
        <v>105</v>
      </c>
      <c r="B22" s="43" t="s">
        <v>106</v>
      </c>
      <c r="C22" s="15" t="s">
        <v>88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</row>
    <row r="23" spans="1:13" ht="31.2" x14ac:dyDescent="0.3">
      <c r="A23" s="49" t="s">
        <v>107</v>
      </c>
      <c r="B23" s="43" t="s">
        <v>108</v>
      </c>
      <c r="C23" s="15" t="s">
        <v>88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</row>
    <row r="24" spans="1:13" ht="31.2" x14ac:dyDescent="0.3">
      <c r="A24" s="49" t="s">
        <v>109</v>
      </c>
      <c r="B24" s="43" t="s">
        <v>110</v>
      </c>
      <c r="C24" s="15" t="s">
        <v>88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</row>
    <row r="25" spans="1:13" ht="26.25" customHeight="1" x14ac:dyDescent="0.3">
      <c r="A25" s="49" t="s">
        <v>111</v>
      </c>
      <c r="B25" s="43" t="s">
        <v>112</v>
      </c>
      <c r="C25" s="15" t="s">
        <v>88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</row>
    <row r="26" spans="1:13" ht="31.2" x14ac:dyDescent="0.3">
      <c r="A26" s="49" t="s">
        <v>113</v>
      </c>
      <c r="B26" s="43" t="s">
        <v>114</v>
      </c>
      <c r="C26" s="15" t="s">
        <v>88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</row>
    <row r="27" spans="1:13" ht="43.5" customHeight="1" x14ac:dyDescent="0.3">
      <c r="A27" s="49" t="s">
        <v>115</v>
      </c>
      <c r="B27" s="43" t="s">
        <v>116</v>
      </c>
      <c r="C27" s="15" t="s">
        <v>88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</row>
    <row r="28" spans="1:13" ht="31.2" x14ac:dyDescent="0.3">
      <c r="A28" s="49" t="s">
        <v>117</v>
      </c>
      <c r="B28" s="43" t="s">
        <v>118</v>
      </c>
      <c r="C28" s="15" t="s">
        <v>88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</row>
    <row r="29" spans="1:13" ht="31.2" x14ac:dyDescent="0.3">
      <c r="A29" s="49" t="s">
        <v>119</v>
      </c>
      <c r="B29" s="43" t="s">
        <v>120</v>
      </c>
      <c r="C29" s="15" t="s">
        <v>88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</row>
    <row r="30" spans="1:13" ht="31.2" x14ac:dyDescent="0.3">
      <c r="A30" s="49" t="s">
        <v>121</v>
      </c>
      <c r="B30" s="43" t="s">
        <v>122</v>
      </c>
      <c r="C30" s="15" t="s">
        <v>88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</row>
    <row r="31" spans="1:13" ht="42.75" customHeight="1" x14ac:dyDescent="0.3">
      <c r="A31" s="49" t="s">
        <v>121</v>
      </c>
      <c r="B31" s="43" t="s">
        <v>123</v>
      </c>
      <c r="C31" s="15" t="s">
        <v>88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</row>
    <row r="32" spans="1:13" ht="46.8" x14ac:dyDescent="0.3">
      <c r="A32" s="49" t="s">
        <v>121</v>
      </c>
      <c r="B32" s="43" t="s">
        <v>124</v>
      </c>
      <c r="C32" s="15" t="s">
        <v>88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</row>
    <row r="33" spans="1:13" ht="46.8" x14ac:dyDescent="0.3">
      <c r="A33" s="49" t="s">
        <v>121</v>
      </c>
      <c r="B33" s="43" t="s">
        <v>125</v>
      </c>
      <c r="C33" s="15" t="s">
        <v>88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</row>
    <row r="34" spans="1:13" ht="31.2" x14ac:dyDescent="0.3">
      <c r="A34" s="49" t="s">
        <v>126</v>
      </c>
      <c r="B34" s="43" t="s">
        <v>122</v>
      </c>
      <c r="C34" s="15" t="s">
        <v>88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</row>
    <row r="35" spans="1:13" ht="62.4" x14ac:dyDescent="0.3">
      <c r="A35" s="49" t="s">
        <v>126</v>
      </c>
      <c r="B35" s="43" t="s">
        <v>123</v>
      </c>
      <c r="C35" s="15" t="s">
        <v>88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</row>
    <row r="36" spans="1:13" ht="46.8" x14ac:dyDescent="0.3">
      <c r="A36" s="49" t="s">
        <v>126</v>
      </c>
      <c r="B36" s="43" t="s">
        <v>124</v>
      </c>
      <c r="C36" s="15" t="s">
        <v>88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</row>
    <row r="37" spans="1:13" ht="46.8" x14ac:dyDescent="0.3">
      <c r="A37" s="49" t="s">
        <v>126</v>
      </c>
      <c r="B37" s="43" t="s">
        <v>127</v>
      </c>
      <c r="C37" s="15" t="s">
        <v>88</v>
      </c>
      <c r="D37" s="8">
        <v>0</v>
      </c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</row>
    <row r="38" spans="1:13" ht="46.8" x14ac:dyDescent="0.3">
      <c r="A38" s="49" t="s">
        <v>128</v>
      </c>
      <c r="B38" s="43" t="s">
        <v>129</v>
      </c>
      <c r="C38" s="15" t="s">
        <v>88</v>
      </c>
      <c r="D38" s="8">
        <f>D40</f>
        <v>0</v>
      </c>
      <c r="E38" s="8">
        <f t="shared" ref="E38:H38" si="4">E40</f>
        <v>0</v>
      </c>
      <c r="F38" s="8">
        <f t="shared" si="4"/>
        <v>0</v>
      </c>
      <c r="G38" s="8">
        <f t="shared" si="4"/>
        <v>0</v>
      </c>
      <c r="H38" s="8">
        <f t="shared" si="4"/>
        <v>0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</row>
    <row r="39" spans="1:13" ht="46.8" x14ac:dyDescent="0.3">
      <c r="A39" s="49" t="s">
        <v>130</v>
      </c>
      <c r="B39" s="43" t="s">
        <v>131</v>
      </c>
      <c r="C39" s="15" t="s">
        <v>88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</row>
    <row r="40" spans="1:13" ht="46.8" x14ac:dyDescent="0.3">
      <c r="A40" s="49" t="s">
        <v>132</v>
      </c>
      <c r="B40" s="43" t="s">
        <v>133</v>
      </c>
      <c r="C40" s="15" t="s">
        <v>88</v>
      </c>
      <c r="D40" s="8">
        <f>D41</f>
        <v>0</v>
      </c>
      <c r="E40" s="8">
        <f t="shared" ref="E40:H40" si="5">E41</f>
        <v>0</v>
      </c>
      <c r="F40" s="8">
        <f t="shared" si="5"/>
        <v>0</v>
      </c>
      <c r="G40" s="8">
        <f t="shared" si="5"/>
        <v>0</v>
      </c>
      <c r="H40" s="8">
        <f t="shared" si="5"/>
        <v>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</row>
    <row r="41" spans="1:13" ht="31.2" x14ac:dyDescent="0.3">
      <c r="A41" s="49" t="s">
        <v>132</v>
      </c>
      <c r="B41" s="46" t="s">
        <v>134</v>
      </c>
      <c r="C41" s="40" t="s">
        <v>135</v>
      </c>
      <c r="D41" s="8">
        <f t="shared" ref="D41:F41" si="6">D43</f>
        <v>0</v>
      </c>
      <c r="E41" s="8">
        <f t="shared" si="6"/>
        <v>0</v>
      </c>
      <c r="F41" s="8">
        <f t="shared" si="6"/>
        <v>0</v>
      </c>
      <c r="G41" s="8">
        <v>0</v>
      </c>
      <c r="H41" s="8">
        <f>H43</f>
        <v>0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</row>
    <row r="42" spans="1:13" x14ac:dyDescent="0.3">
      <c r="A42" s="49" t="s">
        <v>77</v>
      </c>
      <c r="B42" s="43" t="s">
        <v>72</v>
      </c>
      <c r="C42" s="15" t="s">
        <v>88</v>
      </c>
      <c r="D42" s="8">
        <v>0</v>
      </c>
      <c r="E42" s="8">
        <v>0</v>
      </c>
      <c r="F42" s="8">
        <v>0</v>
      </c>
      <c r="G42" s="8">
        <f>G49</f>
        <v>5.859</v>
      </c>
      <c r="H42" s="8">
        <f>H49</f>
        <v>5.859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</row>
    <row r="43" spans="1:13" ht="31.2" x14ac:dyDescent="0.3">
      <c r="A43" s="49" t="s">
        <v>78</v>
      </c>
      <c r="B43" s="43" t="s">
        <v>73</v>
      </c>
      <c r="C43" s="15" t="s">
        <v>88</v>
      </c>
      <c r="D43" s="8">
        <v>0</v>
      </c>
      <c r="E43" s="8">
        <v>0</v>
      </c>
      <c r="F43" s="8">
        <v>0</v>
      </c>
      <c r="G43" s="8">
        <v>0</v>
      </c>
      <c r="H43" s="8">
        <f>G43</f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</row>
    <row r="44" spans="1:13" x14ac:dyDescent="0.3">
      <c r="A44" s="49" t="s">
        <v>79</v>
      </c>
      <c r="B44" s="43" t="s">
        <v>74</v>
      </c>
      <c r="C44" s="15" t="s">
        <v>88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</row>
    <row r="45" spans="1:13" ht="31.2" x14ac:dyDescent="0.3">
      <c r="A45" s="49" t="s">
        <v>136</v>
      </c>
      <c r="B45" s="43" t="s">
        <v>137</v>
      </c>
      <c r="C45" s="15" t="s">
        <v>88</v>
      </c>
      <c r="D45" s="8">
        <v>0</v>
      </c>
      <c r="E45" s="8">
        <v>0</v>
      </c>
      <c r="F45" s="8">
        <v>0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</row>
    <row r="46" spans="1:13" ht="62.4" x14ac:dyDescent="0.3">
      <c r="A46" s="49" t="s">
        <v>136</v>
      </c>
      <c r="B46" s="47" t="s">
        <v>178</v>
      </c>
      <c r="C46" s="40" t="s">
        <v>183</v>
      </c>
      <c r="D46" s="8">
        <v>0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</row>
    <row r="47" spans="1:13" ht="46.8" x14ac:dyDescent="0.3">
      <c r="A47" s="49" t="s">
        <v>136</v>
      </c>
      <c r="B47" s="47" t="s">
        <v>196</v>
      </c>
      <c r="C47" s="40" t="s">
        <v>197</v>
      </c>
      <c r="D47" s="8">
        <v>0</v>
      </c>
      <c r="E47" s="8">
        <v>0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0</v>
      </c>
    </row>
    <row r="48" spans="1:13" ht="93.6" x14ac:dyDescent="0.3">
      <c r="A48" s="49" t="s">
        <v>136</v>
      </c>
      <c r="B48" s="47" t="s">
        <v>179</v>
      </c>
      <c r="C48" s="41" t="s">
        <v>182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>
        <v>0</v>
      </c>
    </row>
    <row r="49" spans="1:13" ht="31.2" x14ac:dyDescent="0.3">
      <c r="A49" s="49" t="s">
        <v>80</v>
      </c>
      <c r="B49" s="43" t="s">
        <v>81</v>
      </c>
      <c r="C49" s="15" t="s">
        <v>88</v>
      </c>
      <c r="D49" s="8">
        <v>0</v>
      </c>
      <c r="E49" s="8">
        <v>0</v>
      </c>
      <c r="F49" s="8">
        <v>0</v>
      </c>
      <c r="G49" s="8">
        <f>G51</f>
        <v>5.859</v>
      </c>
      <c r="H49" s="8">
        <f>H51</f>
        <v>5.859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</row>
    <row r="50" spans="1:13" x14ac:dyDescent="0.3">
      <c r="A50" s="49" t="s">
        <v>82</v>
      </c>
      <c r="B50" s="43" t="s">
        <v>83</v>
      </c>
      <c r="C50" s="15" t="s">
        <v>88</v>
      </c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</row>
    <row r="51" spans="1:13" ht="31.2" x14ac:dyDescent="0.3">
      <c r="A51" s="49" t="s">
        <v>138</v>
      </c>
      <c r="B51" s="43" t="s">
        <v>139</v>
      </c>
      <c r="C51" s="15" t="s">
        <v>88</v>
      </c>
      <c r="D51" s="8">
        <v>0</v>
      </c>
      <c r="E51" s="8">
        <v>0</v>
      </c>
      <c r="F51" s="8">
        <v>0</v>
      </c>
      <c r="G51" s="8">
        <f>G52</f>
        <v>5.859</v>
      </c>
      <c r="H51" s="8">
        <f>H52</f>
        <v>5.859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</row>
    <row r="52" spans="1:13" ht="62.4" x14ac:dyDescent="0.3">
      <c r="A52" s="49" t="s">
        <v>138</v>
      </c>
      <c r="B52" s="47" t="s">
        <v>180</v>
      </c>
      <c r="C52" s="40" t="s">
        <v>181</v>
      </c>
      <c r="D52" s="8">
        <v>0</v>
      </c>
      <c r="E52" s="8">
        <v>0</v>
      </c>
      <c r="F52" s="8">
        <v>0</v>
      </c>
      <c r="G52" s="8">
        <v>5.859</v>
      </c>
      <c r="H52" s="8">
        <f>G52</f>
        <v>5.859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</row>
    <row r="53" spans="1:13" ht="31.2" x14ac:dyDescent="0.3">
      <c r="A53" s="49" t="s">
        <v>140</v>
      </c>
      <c r="B53" s="43" t="s">
        <v>141</v>
      </c>
      <c r="C53" s="15" t="s">
        <v>88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</row>
    <row r="54" spans="1:13" x14ac:dyDescent="0.3">
      <c r="A54" s="49" t="s">
        <v>142</v>
      </c>
      <c r="B54" s="43" t="s">
        <v>143</v>
      </c>
      <c r="C54" s="15" t="s">
        <v>88</v>
      </c>
      <c r="D54" s="8">
        <v>0</v>
      </c>
      <c r="E54" s="8">
        <v>0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</row>
    <row r="55" spans="1:13" x14ac:dyDescent="0.3">
      <c r="A55" s="49" t="s">
        <v>144</v>
      </c>
      <c r="B55" s="43" t="s">
        <v>145</v>
      </c>
      <c r="C55" s="15" t="s">
        <v>88</v>
      </c>
      <c r="D55" s="8">
        <v>0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</row>
    <row r="56" spans="1:13" x14ac:dyDescent="0.3">
      <c r="A56" s="49" t="s">
        <v>146</v>
      </c>
      <c r="B56" s="43" t="s">
        <v>147</v>
      </c>
      <c r="C56" s="15" t="s">
        <v>88</v>
      </c>
      <c r="D56" s="8">
        <v>0</v>
      </c>
      <c r="E56" s="8"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</row>
    <row r="57" spans="1:13" ht="31.2" x14ac:dyDescent="0.3">
      <c r="A57" s="49" t="s">
        <v>148</v>
      </c>
      <c r="B57" s="43" t="s">
        <v>149</v>
      </c>
      <c r="C57" s="15" t="s">
        <v>88</v>
      </c>
      <c r="D57" s="8">
        <v>0</v>
      </c>
      <c r="E57" s="8">
        <v>0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</row>
    <row r="58" spans="1:13" ht="31.2" x14ac:dyDescent="0.3">
      <c r="A58" s="49" t="s">
        <v>150</v>
      </c>
      <c r="B58" s="43" t="s">
        <v>151</v>
      </c>
      <c r="C58" s="15" t="s">
        <v>88</v>
      </c>
      <c r="D58" s="8">
        <v>0</v>
      </c>
      <c r="E58" s="8">
        <v>0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8">
        <v>0</v>
      </c>
    </row>
    <row r="59" spans="1:13" ht="31.2" x14ac:dyDescent="0.3">
      <c r="A59" s="49" t="s">
        <v>152</v>
      </c>
      <c r="B59" s="43" t="s">
        <v>153</v>
      </c>
      <c r="C59" s="15" t="s">
        <v>88</v>
      </c>
      <c r="D59" s="8">
        <v>0</v>
      </c>
      <c r="E59" s="8">
        <v>0</v>
      </c>
      <c r="F59" s="8">
        <v>0</v>
      </c>
      <c r="G59" s="8">
        <v>0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</row>
    <row r="60" spans="1:13" ht="31.2" x14ac:dyDescent="0.3">
      <c r="A60" s="49" t="s">
        <v>154</v>
      </c>
      <c r="B60" s="43" t="s">
        <v>155</v>
      </c>
      <c r="C60" s="15" t="s">
        <v>88</v>
      </c>
      <c r="D60" s="8">
        <v>0</v>
      </c>
      <c r="E60" s="8">
        <v>0</v>
      </c>
      <c r="F60" s="8">
        <v>0</v>
      </c>
      <c r="G60" s="8">
        <v>0</v>
      </c>
      <c r="H60" s="8">
        <v>0</v>
      </c>
      <c r="I60" s="8">
        <v>0</v>
      </c>
      <c r="J60" s="8">
        <v>0</v>
      </c>
      <c r="K60" s="8">
        <v>0</v>
      </c>
      <c r="L60" s="8">
        <v>0</v>
      </c>
      <c r="M60" s="8">
        <v>0</v>
      </c>
    </row>
    <row r="61" spans="1:13" ht="31.2" x14ac:dyDescent="0.3">
      <c r="A61" s="49" t="s">
        <v>156</v>
      </c>
      <c r="B61" s="43" t="s">
        <v>157</v>
      </c>
      <c r="C61" s="15" t="s">
        <v>88</v>
      </c>
      <c r="D61" s="8">
        <v>0</v>
      </c>
      <c r="E61" s="8">
        <v>0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</row>
    <row r="62" spans="1:13" ht="31.2" x14ac:dyDescent="0.3">
      <c r="A62" s="49" t="s">
        <v>158</v>
      </c>
      <c r="B62" s="43" t="s">
        <v>159</v>
      </c>
      <c r="C62" s="15" t="s">
        <v>88</v>
      </c>
      <c r="D62" s="8">
        <v>0</v>
      </c>
      <c r="E62" s="8">
        <v>0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</row>
    <row r="63" spans="1:13" x14ac:dyDescent="0.3">
      <c r="A63" s="49" t="s">
        <v>160</v>
      </c>
      <c r="B63" s="43" t="s">
        <v>161</v>
      </c>
      <c r="C63" s="15" t="s">
        <v>88</v>
      </c>
      <c r="D63" s="8">
        <v>0</v>
      </c>
      <c r="E63" s="8">
        <v>0</v>
      </c>
      <c r="F63" s="8">
        <v>0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0</v>
      </c>
    </row>
    <row r="64" spans="1:13" ht="31.2" x14ac:dyDescent="0.3">
      <c r="A64" s="49" t="s">
        <v>162</v>
      </c>
      <c r="B64" s="43" t="s">
        <v>163</v>
      </c>
      <c r="C64" s="15" t="s">
        <v>88</v>
      </c>
      <c r="D64" s="8">
        <v>0</v>
      </c>
      <c r="E64" s="8">
        <v>0</v>
      </c>
      <c r="F64" s="8">
        <v>0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  <c r="L64" s="8">
        <v>0</v>
      </c>
      <c r="M64" s="8">
        <v>0</v>
      </c>
    </row>
    <row r="65" spans="1:13" ht="31.2" x14ac:dyDescent="0.3">
      <c r="A65" s="49" t="s">
        <v>164</v>
      </c>
      <c r="B65" s="43" t="s">
        <v>165</v>
      </c>
      <c r="C65" s="15" t="s">
        <v>88</v>
      </c>
      <c r="D65" s="8">
        <v>0</v>
      </c>
      <c r="E65" s="8">
        <v>0</v>
      </c>
      <c r="F65" s="8">
        <v>0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</row>
    <row r="66" spans="1:13" ht="31.2" x14ac:dyDescent="0.3">
      <c r="A66" s="49" t="s">
        <v>166</v>
      </c>
      <c r="B66" s="43" t="s">
        <v>167</v>
      </c>
      <c r="C66" s="15" t="s">
        <v>88</v>
      </c>
      <c r="D66" s="8">
        <v>0</v>
      </c>
      <c r="E66" s="8">
        <v>0</v>
      </c>
      <c r="F66" s="8">
        <v>0</v>
      </c>
      <c r="G66" s="8">
        <v>0</v>
      </c>
      <c r="H66" s="8">
        <v>0</v>
      </c>
      <c r="I66" s="8">
        <v>0</v>
      </c>
      <c r="J66" s="8">
        <v>0</v>
      </c>
      <c r="K66" s="8">
        <v>0</v>
      </c>
      <c r="L66" s="8">
        <v>0</v>
      </c>
      <c r="M66" s="8">
        <v>0</v>
      </c>
    </row>
    <row r="67" spans="1:13" ht="31.2" x14ac:dyDescent="0.3">
      <c r="A67" s="49" t="s">
        <v>168</v>
      </c>
      <c r="B67" s="43" t="s">
        <v>169</v>
      </c>
      <c r="C67" s="15" t="s">
        <v>88</v>
      </c>
      <c r="D67" s="8">
        <v>0</v>
      </c>
      <c r="E67" s="8">
        <v>0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8">
        <v>0</v>
      </c>
    </row>
    <row r="68" spans="1:13" ht="31.2" x14ac:dyDescent="0.3">
      <c r="A68" s="49" t="s">
        <v>170</v>
      </c>
      <c r="B68" s="43" t="s">
        <v>171</v>
      </c>
      <c r="C68" s="15" t="s">
        <v>88</v>
      </c>
      <c r="D68" s="8">
        <v>0</v>
      </c>
      <c r="E68" s="8">
        <v>0</v>
      </c>
      <c r="F68" s="8">
        <v>0</v>
      </c>
      <c r="G68" s="8">
        <v>0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  <c r="M68" s="8">
        <v>0</v>
      </c>
    </row>
    <row r="69" spans="1:13" ht="31.2" x14ac:dyDescent="0.3">
      <c r="A69" s="49" t="s">
        <v>172</v>
      </c>
      <c r="B69" s="48" t="s">
        <v>173</v>
      </c>
      <c r="C69" s="15" t="s">
        <v>88</v>
      </c>
      <c r="D69" s="8">
        <v>0</v>
      </c>
      <c r="E69" s="8">
        <v>0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8">
        <v>0</v>
      </c>
      <c r="M69" s="8">
        <v>0</v>
      </c>
    </row>
    <row r="70" spans="1:13" x14ac:dyDescent="0.3">
      <c r="A70" s="49" t="s">
        <v>174</v>
      </c>
      <c r="B70" s="43" t="s">
        <v>175</v>
      </c>
      <c r="C70" s="15" t="s">
        <v>88</v>
      </c>
      <c r="D70" s="8">
        <v>0</v>
      </c>
      <c r="E70" s="8">
        <v>0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8">
        <v>0</v>
      </c>
      <c r="M70" s="8">
        <v>0</v>
      </c>
    </row>
  </sheetData>
  <mergeCells count="8">
    <mergeCell ref="A6:L6"/>
    <mergeCell ref="C8:C10"/>
    <mergeCell ref="D9:H9"/>
    <mergeCell ref="D8:H8"/>
    <mergeCell ref="I9:M9"/>
    <mergeCell ref="I8:M8"/>
    <mergeCell ref="A8:A10"/>
    <mergeCell ref="B8:B10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6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30"/>
  <sheetViews>
    <sheetView topLeftCell="A7" zoomScaleNormal="100" workbookViewId="0">
      <selection activeCell="I12" sqref="I12"/>
    </sheetView>
  </sheetViews>
  <sheetFormatPr defaultColWidth="9.109375" defaultRowHeight="15.6" x14ac:dyDescent="0.3"/>
  <cols>
    <col min="1" max="1" width="9.109375" style="54"/>
    <col min="2" max="2" width="46.109375" style="4" customWidth="1"/>
    <col min="3" max="7" width="9.109375" style="1"/>
    <col min="8" max="8" width="14.88671875" style="11" customWidth="1"/>
    <col min="9" max="11" width="9.109375" style="1"/>
    <col min="12" max="12" width="9.5546875" style="1" bestFit="1" customWidth="1"/>
    <col min="13" max="16384" width="9.109375" style="1"/>
  </cols>
  <sheetData>
    <row r="1" spans="1:12" x14ac:dyDescent="0.3">
      <c r="G1" s="26"/>
      <c r="H1" s="2" t="s">
        <v>70</v>
      </c>
    </row>
    <row r="2" spans="1:12" x14ac:dyDescent="0.3">
      <c r="G2" s="26"/>
      <c r="H2" s="2" t="s">
        <v>176</v>
      </c>
    </row>
    <row r="3" spans="1:12" x14ac:dyDescent="0.3">
      <c r="G3" s="26"/>
      <c r="H3" s="2"/>
    </row>
    <row r="4" spans="1:12" x14ac:dyDescent="0.3">
      <c r="G4" s="26"/>
      <c r="H4" s="2" t="s">
        <v>87</v>
      </c>
    </row>
    <row r="5" spans="1:12" x14ac:dyDescent="0.3">
      <c r="H5" s="2" t="s">
        <v>188</v>
      </c>
    </row>
    <row r="7" spans="1:12" ht="36" customHeight="1" x14ac:dyDescent="0.3">
      <c r="A7" s="70" t="s">
        <v>192</v>
      </c>
      <c r="B7" s="70"/>
      <c r="C7" s="70"/>
      <c r="D7" s="70"/>
      <c r="E7" s="70"/>
      <c r="F7" s="70"/>
      <c r="G7" s="70"/>
      <c r="H7" s="70"/>
    </row>
    <row r="9" spans="1:12" s="3" customFormat="1" ht="32.25" customHeight="1" x14ac:dyDescent="0.3">
      <c r="A9" s="65" t="s">
        <v>13</v>
      </c>
      <c r="B9" s="65" t="s">
        <v>68</v>
      </c>
      <c r="C9" s="65" t="s">
        <v>193</v>
      </c>
      <c r="D9" s="65"/>
      <c r="E9" s="65"/>
      <c r="F9" s="65"/>
      <c r="G9" s="65"/>
      <c r="H9" s="65" t="s">
        <v>45</v>
      </c>
      <c r="I9" s="59"/>
      <c r="J9" s="59"/>
    </row>
    <row r="10" spans="1:12" s="3" customFormat="1" x14ac:dyDescent="0.3">
      <c r="A10" s="65"/>
      <c r="B10" s="65"/>
      <c r="C10" s="6" t="s">
        <v>0</v>
      </c>
      <c r="D10" s="6" t="s">
        <v>1</v>
      </c>
      <c r="E10" s="6" t="s">
        <v>2</v>
      </c>
      <c r="F10" s="6" t="s">
        <v>3</v>
      </c>
      <c r="G10" s="6" t="s">
        <v>4</v>
      </c>
      <c r="H10" s="65"/>
      <c r="I10" s="60"/>
      <c r="J10" s="59"/>
    </row>
    <row r="11" spans="1:12" ht="12" customHeight="1" x14ac:dyDescent="0.3">
      <c r="A11" s="5">
        <v>1</v>
      </c>
      <c r="B11" s="5">
        <v>2</v>
      </c>
      <c r="C11" s="5">
        <v>4</v>
      </c>
      <c r="D11" s="5">
        <v>5</v>
      </c>
      <c r="E11" s="5">
        <v>6</v>
      </c>
      <c r="F11" s="5">
        <v>7</v>
      </c>
      <c r="G11" s="5">
        <v>8</v>
      </c>
      <c r="H11" s="5">
        <v>9</v>
      </c>
      <c r="I11" s="60"/>
      <c r="J11" s="60"/>
    </row>
    <row r="12" spans="1:12" x14ac:dyDescent="0.3">
      <c r="A12" s="55">
        <v>1</v>
      </c>
      <c r="B12" s="56" t="s">
        <v>31</v>
      </c>
      <c r="C12" s="29">
        <f>E12+F12+G12+D12</f>
        <v>174.31416666666667</v>
      </c>
      <c r="D12" s="29">
        <f>D13+D19</f>
        <v>4.9666666666666668</v>
      </c>
      <c r="E12" s="29">
        <f t="shared" ref="E12:F12" si="0">E13+E19</f>
        <v>4.9666666666666668</v>
      </c>
      <c r="F12" s="29">
        <f t="shared" si="0"/>
        <v>4.9666666666666668</v>
      </c>
      <c r="G12" s="29">
        <f>G13+G19</f>
        <v>159.41416666666666</v>
      </c>
      <c r="H12" s="13" t="s">
        <v>75</v>
      </c>
      <c r="I12" s="63"/>
      <c r="J12" s="60">
        <v>128.30099999999999</v>
      </c>
    </row>
    <row r="13" spans="1:12" x14ac:dyDescent="0.3">
      <c r="A13" s="55" t="s">
        <v>14</v>
      </c>
      <c r="B13" s="56" t="s">
        <v>32</v>
      </c>
      <c r="C13" s="29">
        <f t="shared" ref="C13:C29" si="1">E13+F13+G13+D13</f>
        <v>97.585833333333326</v>
      </c>
      <c r="D13" s="13">
        <v>0</v>
      </c>
      <c r="E13" s="13">
        <v>0</v>
      </c>
      <c r="F13" s="13">
        <v>0</v>
      </c>
      <c r="G13" s="29">
        <f>G14</f>
        <v>97.585833333333326</v>
      </c>
      <c r="H13" s="13" t="s">
        <v>75</v>
      </c>
      <c r="I13" s="60">
        <f>C13*1.2</f>
        <v>117.10299999999998</v>
      </c>
      <c r="J13" s="60">
        <v>56.156999999999996</v>
      </c>
    </row>
    <row r="14" spans="1:12" ht="31.2" x14ac:dyDescent="0.3">
      <c r="A14" s="55" t="s">
        <v>15</v>
      </c>
      <c r="B14" s="56" t="s">
        <v>53</v>
      </c>
      <c r="C14" s="29">
        <f t="shared" si="1"/>
        <v>97.585833333333326</v>
      </c>
      <c r="D14" s="13">
        <v>0</v>
      </c>
      <c r="E14" s="13">
        <v>0</v>
      </c>
      <c r="F14" s="13">
        <v>0</v>
      </c>
      <c r="G14" s="29">
        <v>97.585833333333326</v>
      </c>
      <c r="H14" s="13" t="s">
        <v>75</v>
      </c>
      <c r="I14" s="61"/>
      <c r="J14" s="60"/>
      <c r="L14" s="58"/>
    </row>
    <row r="15" spans="1:12" x14ac:dyDescent="0.3">
      <c r="A15" s="55" t="s">
        <v>16</v>
      </c>
      <c r="B15" s="56" t="s">
        <v>33</v>
      </c>
      <c r="C15" s="30">
        <f t="shared" si="1"/>
        <v>0</v>
      </c>
      <c r="D15" s="13">
        <v>0</v>
      </c>
      <c r="E15" s="13">
        <v>0</v>
      </c>
      <c r="F15" s="13">
        <v>0</v>
      </c>
      <c r="G15" s="30">
        <v>0</v>
      </c>
      <c r="H15" s="13" t="s">
        <v>75</v>
      </c>
      <c r="I15" s="60"/>
      <c r="J15" s="60"/>
    </row>
    <row r="16" spans="1:12" ht="46.8" x14ac:dyDescent="0.3">
      <c r="A16" s="55" t="s">
        <v>17</v>
      </c>
      <c r="B16" s="56" t="s">
        <v>54</v>
      </c>
      <c r="C16" s="30">
        <f t="shared" si="1"/>
        <v>0</v>
      </c>
      <c r="D16" s="13">
        <v>0</v>
      </c>
      <c r="E16" s="13">
        <v>0</v>
      </c>
      <c r="F16" s="13">
        <v>0</v>
      </c>
      <c r="G16" s="30">
        <v>0</v>
      </c>
      <c r="H16" s="13" t="s">
        <v>75</v>
      </c>
      <c r="I16" s="60"/>
      <c r="J16" s="60"/>
    </row>
    <row r="17" spans="1:10" ht="31.2" x14ac:dyDescent="0.3">
      <c r="A17" s="55" t="s">
        <v>18</v>
      </c>
      <c r="B17" s="56" t="s">
        <v>55</v>
      </c>
      <c r="C17" s="30">
        <f t="shared" si="1"/>
        <v>0</v>
      </c>
      <c r="D17" s="13">
        <v>0</v>
      </c>
      <c r="E17" s="13">
        <v>0</v>
      </c>
      <c r="F17" s="13">
        <v>0</v>
      </c>
      <c r="G17" s="30">
        <v>0</v>
      </c>
      <c r="H17" s="13" t="s">
        <v>75</v>
      </c>
      <c r="I17" s="60"/>
      <c r="J17" s="60"/>
    </row>
    <row r="18" spans="1:10" ht="31.2" x14ac:dyDescent="0.3">
      <c r="A18" s="55" t="s">
        <v>19</v>
      </c>
      <c r="B18" s="56" t="s">
        <v>56</v>
      </c>
      <c r="C18" s="30">
        <f t="shared" si="1"/>
        <v>0</v>
      </c>
      <c r="D18" s="13">
        <v>0</v>
      </c>
      <c r="E18" s="13">
        <v>0</v>
      </c>
      <c r="F18" s="13">
        <v>0</v>
      </c>
      <c r="G18" s="30">
        <v>0</v>
      </c>
      <c r="H18" s="13" t="s">
        <v>75</v>
      </c>
      <c r="I18" s="60"/>
      <c r="J18" s="60"/>
    </row>
    <row r="19" spans="1:10" x14ac:dyDescent="0.3">
      <c r="A19" s="55" t="s">
        <v>20</v>
      </c>
      <c r="B19" s="56" t="s">
        <v>34</v>
      </c>
      <c r="C19" s="29">
        <f t="shared" si="1"/>
        <v>76.728333333333339</v>
      </c>
      <c r="D19" s="29">
        <f>'График реализации'!F41/1.2</f>
        <v>4.9666666666666668</v>
      </c>
      <c r="E19" s="29">
        <f>'График реализации'!G41/1.2</f>
        <v>4.9666666666666668</v>
      </c>
      <c r="F19" s="29">
        <f>'График реализации'!H41/1.2</f>
        <v>4.9666666666666668</v>
      </c>
      <c r="G19" s="29">
        <v>61.828333333333333</v>
      </c>
      <c r="H19" s="13" t="s">
        <v>75</v>
      </c>
      <c r="I19" s="61">
        <f>C19*1.2</f>
        <v>92.073999999999998</v>
      </c>
      <c r="J19" s="60">
        <v>72.143999999999991</v>
      </c>
    </row>
    <row r="20" spans="1:10" x14ac:dyDescent="0.3">
      <c r="A20" s="55" t="s">
        <v>21</v>
      </c>
      <c r="B20" s="56" t="s">
        <v>35</v>
      </c>
      <c r="C20" s="30">
        <f t="shared" si="1"/>
        <v>0</v>
      </c>
      <c r="D20" s="30">
        <v>0</v>
      </c>
      <c r="E20" s="30">
        <v>0</v>
      </c>
      <c r="F20" s="30">
        <v>0</v>
      </c>
      <c r="G20" s="30">
        <v>0</v>
      </c>
      <c r="H20" s="13" t="s">
        <v>75</v>
      </c>
      <c r="I20" s="60"/>
      <c r="J20" s="60"/>
    </row>
    <row r="21" spans="1:10" x14ac:dyDescent="0.3">
      <c r="A21" s="55" t="s">
        <v>22</v>
      </c>
      <c r="B21" s="56" t="s">
        <v>36</v>
      </c>
      <c r="C21" s="30">
        <f t="shared" si="1"/>
        <v>0</v>
      </c>
      <c r="D21" s="30">
        <v>0</v>
      </c>
      <c r="E21" s="30">
        <v>0</v>
      </c>
      <c r="F21" s="30">
        <v>0</v>
      </c>
      <c r="G21" s="30">
        <v>0</v>
      </c>
      <c r="H21" s="13" t="s">
        <v>75</v>
      </c>
      <c r="I21" s="60"/>
      <c r="J21" s="60"/>
    </row>
    <row r="22" spans="1:10" x14ac:dyDescent="0.3">
      <c r="A22" s="55" t="s">
        <v>23</v>
      </c>
      <c r="B22" s="56" t="s">
        <v>37</v>
      </c>
      <c r="C22" s="30">
        <f t="shared" si="1"/>
        <v>0</v>
      </c>
      <c r="D22" s="30">
        <v>0</v>
      </c>
      <c r="E22" s="30">
        <v>0</v>
      </c>
      <c r="F22" s="30">
        <v>0</v>
      </c>
      <c r="G22" s="30">
        <v>0</v>
      </c>
      <c r="H22" s="13" t="s">
        <v>75</v>
      </c>
      <c r="I22" s="60"/>
      <c r="J22" s="60"/>
    </row>
    <row r="23" spans="1:10" x14ac:dyDescent="0.3">
      <c r="A23" s="55" t="s">
        <v>24</v>
      </c>
      <c r="B23" s="56" t="s">
        <v>38</v>
      </c>
      <c r="C23" s="30">
        <f t="shared" si="1"/>
        <v>0</v>
      </c>
      <c r="D23" s="30">
        <v>0</v>
      </c>
      <c r="E23" s="30">
        <v>0</v>
      </c>
      <c r="F23" s="30">
        <v>0</v>
      </c>
      <c r="G23" s="30">
        <v>0</v>
      </c>
      <c r="H23" s="13" t="s">
        <v>75</v>
      </c>
      <c r="I23" s="60"/>
      <c r="J23" s="60"/>
    </row>
    <row r="24" spans="1:10" x14ac:dyDescent="0.3">
      <c r="A24" s="55" t="s">
        <v>25</v>
      </c>
      <c r="B24" s="56" t="s">
        <v>39</v>
      </c>
      <c r="C24" s="30">
        <f t="shared" si="1"/>
        <v>0</v>
      </c>
      <c r="D24" s="30">
        <v>0</v>
      </c>
      <c r="E24" s="30">
        <v>0</v>
      </c>
      <c r="F24" s="30">
        <v>0</v>
      </c>
      <c r="G24" s="30">
        <v>0</v>
      </c>
      <c r="H24" s="13" t="s">
        <v>75</v>
      </c>
      <c r="I24" s="60"/>
      <c r="J24" s="60"/>
    </row>
    <row r="25" spans="1:10" x14ac:dyDescent="0.3">
      <c r="A25" s="55" t="s">
        <v>26</v>
      </c>
      <c r="B25" s="56" t="s">
        <v>40</v>
      </c>
      <c r="C25" s="30">
        <f t="shared" si="1"/>
        <v>0</v>
      </c>
      <c r="D25" s="30">
        <v>0</v>
      </c>
      <c r="E25" s="30">
        <v>0</v>
      </c>
      <c r="F25" s="30">
        <v>0</v>
      </c>
      <c r="G25" s="30">
        <v>0</v>
      </c>
      <c r="H25" s="13" t="s">
        <v>75</v>
      </c>
      <c r="I25" s="60"/>
      <c r="J25" s="60"/>
    </row>
    <row r="26" spans="1:10" x14ac:dyDescent="0.3">
      <c r="A26" s="55" t="s">
        <v>27</v>
      </c>
      <c r="B26" s="56" t="s">
        <v>41</v>
      </c>
      <c r="C26" s="30">
        <f t="shared" si="1"/>
        <v>0</v>
      </c>
      <c r="D26" s="30">
        <v>0</v>
      </c>
      <c r="E26" s="30">
        <v>0</v>
      </c>
      <c r="F26" s="30">
        <v>0</v>
      </c>
      <c r="G26" s="30">
        <v>0</v>
      </c>
      <c r="H26" s="13" t="s">
        <v>75</v>
      </c>
      <c r="I26" s="60"/>
      <c r="J26" s="60"/>
    </row>
    <row r="27" spans="1:10" x14ac:dyDescent="0.3">
      <c r="A27" s="55" t="s">
        <v>28</v>
      </c>
      <c r="B27" s="56" t="s">
        <v>42</v>
      </c>
      <c r="C27" s="30">
        <f t="shared" si="1"/>
        <v>0</v>
      </c>
      <c r="D27" s="30">
        <v>0</v>
      </c>
      <c r="E27" s="30">
        <v>0</v>
      </c>
      <c r="F27" s="30">
        <v>0</v>
      </c>
      <c r="G27" s="30">
        <v>0</v>
      </c>
      <c r="H27" s="13" t="s">
        <v>75</v>
      </c>
      <c r="I27" s="60"/>
      <c r="J27" s="60"/>
    </row>
    <row r="28" spans="1:10" x14ac:dyDescent="0.3">
      <c r="A28" s="55" t="s">
        <v>29</v>
      </c>
      <c r="B28" s="56" t="s">
        <v>43</v>
      </c>
      <c r="C28" s="30">
        <f t="shared" si="1"/>
        <v>0</v>
      </c>
      <c r="D28" s="30">
        <v>0</v>
      </c>
      <c r="E28" s="30">
        <v>0</v>
      </c>
      <c r="F28" s="30">
        <v>0</v>
      </c>
      <c r="G28" s="30">
        <v>0</v>
      </c>
      <c r="H28" s="13" t="s">
        <v>75</v>
      </c>
      <c r="I28" s="60"/>
      <c r="J28" s="60"/>
    </row>
    <row r="29" spans="1:10" x14ac:dyDescent="0.3">
      <c r="A29" s="55" t="s">
        <v>30</v>
      </c>
      <c r="B29" s="56" t="s">
        <v>44</v>
      </c>
      <c r="C29" s="30">
        <f t="shared" si="1"/>
        <v>0</v>
      </c>
      <c r="D29" s="30">
        <v>0</v>
      </c>
      <c r="E29" s="30">
        <v>0</v>
      </c>
      <c r="F29" s="30">
        <v>0</v>
      </c>
      <c r="G29" s="30">
        <v>0</v>
      </c>
      <c r="H29" s="13" t="s">
        <v>75</v>
      </c>
      <c r="I29" s="60"/>
      <c r="J29" s="60"/>
    </row>
    <row r="30" spans="1:10" x14ac:dyDescent="0.3">
      <c r="A30" s="57" t="s">
        <v>69</v>
      </c>
    </row>
  </sheetData>
  <mergeCells count="5">
    <mergeCell ref="C9:G9"/>
    <mergeCell ref="H9:H10"/>
    <mergeCell ref="A9:A10"/>
    <mergeCell ref="B9:B10"/>
    <mergeCell ref="A7:H7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71"/>
  <sheetViews>
    <sheetView zoomScale="70" zoomScaleNormal="70" workbookViewId="0">
      <pane xSplit="2" ySplit="12" topLeftCell="C43" activePane="bottomRight" state="frozen"/>
      <selection activeCell="G49" sqref="G49:K49"/>
      <selection pane="topRight" activeCell="G49" sqref="G49:K49"/>
      <selection pane="bottomLeft" activeCell="G49" sqref="G49:K49"/>
      <selection pane="bottomRight" activeCell="A48" sqref="A48:C48"/>
    </sheetView>
  </sheetViews>
  <sheetFormatPr defaultColWidth="9.109375" defaultRowHeight="15.6" x14ac:dyDescent="0.3"/>
  <cols>
    <col min="1" max="1" width="9.109375" style="1"/>
    <col min="2" max="2" width="63.44140625" style="1" customWidth="1"/>
    <col min="3" max="3" width="17.6640625" style="1" customWidth="1"/>
    <col min="4" max="4" width="12.109375" style="1" customWidth="1"/>
    <col min="5" max="5" width="11.5546875" style="1" customWidth="1"/>
    <col min="6" max="6" width="15.5546875" style="1" customWidth="1"/>
    <col min="7" max="9" width="15.88671875" style="1" customWidth="1"/>
    <col min="10" max="10" width="14.6640625" style="1" bestFit="1" customWidth="1"/>
    <col min="11" max="11" width="16.109375" style="1" bestFit="1" customWidth="1"/>
    <col min="12" max="12" width="14.88671875" style="1" bestFit="1" customWidth="1"/>
    <col min="13" max="16384" width="9.109375" style="1"/>
  </cols>
  <sheetData>
    <row r="1" spans="1:12" x14ac:dyDescent="0.3">
      <c r="K1" s="2" t="s">
        <v>70</v>
      </c>
    </row>
    <row r="2" spans="1:12" x14ac:dyDescent="0.3">
      <c r="K2" s="2" t="s">
        <v>176</v>
      </c>
    </row>
    <row r="3" spans="1:12" x14ac:dyDescent="0.3">
      <c r="K3" s="2"/>
    </row>
    <row r="4" spans="1:12" x14ac:dyDescent="0.3">
      <c r="K4" s="2" t="s">
        <v>87</v>
      </c>
    </row>
    <row r="5" spans="1:12" x14ac:dyDescent="0.3">
      <c r="K5" s="2" t="s">
        <v>188</v>
      </c>
    </row>
    <row r="8" spans="1:12" s="23" customFormat="1" ht="17.399999999999999" x14ac:dyDescent="0.3">
      <c r="A8" s="64" t="s">
        <v>194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27"/>
    </row>
    <row r="10" spans="1:12" s="3" customFormat="1" ht="15.75" customHeight="1" x14ac:dyDescent="0.3">
      <c r="A10" s="65" t="s">
        <v>10</v>
      </c>
      <c r="B10" s="65" t="s">
        <v>63</v>
      </c>
      <c r="C10" s="66" t="s">
        <v>65</v>
      </c>
      <c r="D10" s="71" t="s">
        <v>6</v>
      </c>
      <c r="E10" s="72"/>
      <c r="F10" s="72"/>
      <c r="G10" s="72"/>
      <c r="H10" s="72"/>
      <c r="I10" s="72"/>
      <c r="J10" s="72"/>
      <c r="K10" s="73"/>
    </row>
    <row r="11" spans="1:12" s="3" customFormat="1" ht="78" x14ac:dyDescent="0.3">
      <c r="A11" s="65"/>
      <c r="B11" s="65"/>
      <c r="C11" s="68"/>
      <c r="D11" s="6" t="s">
        <v>67</v>
      </c>
      <c r="E11" s="6" t="s">
        <v>5</v>
      </c>
      <c r="F11" s="6" t="s">
        <v>8</v>
      </c>
      <c r="G11" s="6" t="s">
        <v>51</v>
      </c>
      <c r="H11" s="6" t="s">
        <v>52</v>
      </c>
      <c r="I11" s="6" t="s">
        <v>7</v>
      </c>
      <c r="J11" s="6" t="s">
        <v>57</v>
      </c>
      <c r="K11" s="6" t="s">
        <v>9</v>
      </c>
    </row>
    <row r="12" spans="1:12" s="9" customFormat="1" ht="10.199999999999999" x14ac:dyDescent="0.3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  <c r="I12" s="5">
        <v>9</v>
      </c>
      <c r="J12" s="5">
        <v>10</v>
      </c>
      <c r="K12" s="5">
        <v>11</v>
      </c>
    </row>
    <row r="13" spans="1:12" x14ac:dyDescent="0.3">
      <c r="A13" s="50" t="s">
        <v>76</v>
      </c>
      <c r="B13" s="42" t="s">
        <v>71</v>
      </c>
      <c r="C13" s="31" t="s">
        <v>88</v>
      </c>
      <c r="D13" s="8"/>
      <c r="E13" s="8"/>
      <c r="F13" s="8"/>
      <c r="G13" s="8"/>
      <c r="H13" s="8"/>
      <c r="I13" s="8"/>
      <c r="J13" s="8"/>
      <c r="K13" s="8"/>
    </row>
    <row r="14" spans="1:12" x14ac:dyDescent="0.3">
      <c r="A14" s="49" t="s">
        <v>89</v>
      </c>
      <c r="B14" s="43" t="s">
        <v>90</v>
      </c>
      <c r="C14" s="15" t="s">
        <v>88</v>
      </c>
      <c r="D14" s="8"/>
      <c r="E14" s="8"/>
      <c r="F14" s="8"/>
      <c r="G14" s="8"/>
      <c r="H14" s="8"/>
      <c r="I14" s="8"/>
      <c r="J14" s="8"/>
      <c r="K14" s="8"/>
    </row>
    <row r="15" spans="1:12" ht="31.2" x14ac:dyDescent="0.3">
      <c r="A15" s="49" t="s">
        <v>91</v>
      </c>
      <c r="B15" s="43" t="s">
        <v>92</v>
      </c>
      <c r="C15" s="15" t="s">
        <v>88</v>
      </c>
      <c r="D15" s="10"/>
      <c r="E15" s="6"/>
      <c r="F15" s="6"/>
      <c r="G15" s="6"/>
      <c r="H15" s="6"/>
      <c r="I15" s="6"/>
      <c r="J15" s="6"/>
      <c r="K15" s="6"/>
    </row>
    <row r="16" spans="1:12" ht="46.8" x14ac:dyDescent="0.3">
      <c r="A16" s="49" t="s">
        <v>93</v>
      </c>
      <c r="B16" s="43" t="s">
        <v>94</v>
      </c>
      <c r="C16" s="15" t="s">
        <v>88</v>
      </c>
      <c r="D16" s="6"/>
      <c r="E16" s="6"/>
      <c r="F16" s="6"/>
      <c r="G16" s="6"/>
      <c r="H16" s="6"/>
      <c r="I16" s="6"/>
      <c r="J16" s="6"/>
      <c r="K16" s="6"/>
    </row>
    <row r="17" spans="1:11" ht="31.2" x14ac:dyDescent="0.3">
      <c r="A17" s="49" t="s">
        <v>95</v>
      </c>
      <c r="B17" s="43" t="s">
        <v>96</v>
      </c>
      <c r="C17" s="15" t="s">
        <v>88</v>
      </c>
      <c r="D17" s="6"/>
      <c r="E17" s="6"/>
      <c r="F17" s="6"/>
      <c r="G17" s="6"/>
      <c r="H17" s="6"/>
      <c r="I17" s="6"/>
      <c r="J17" s="6"/>
      <c r="K17" s="6"/>
    </row>
    <row r="18" spans="1:11" ht="31.2" x14ac:dyDescent="0.3">
      <c r="A18" s="49" t="s">
        <v>97</v>
      </c>
      <c r="B18" s="43" t="s">
        <v>98</v>
      </c>
      <c r="C18" s="15" t="s">
        <v>88</v>
      </c>
      <c r="D18" s="6"/>
      <c r="E18" s="6"/>
      <c r="F18" s="6"/>
      <c r="G18" s="6"/>
      <c r="H18" s="6"/>
      <c r="I18" s="6"/>
      <c r="J18" s="6"/>
      <c r="K18" s="6"/>
    </row>
    <row r="19" spans="1:11" x14ac:dyDescent="0.3">
      <c r="A19" s="51" t="s">
        <v>99</v>
      </c>
      <c r="B19" s="44" t="s">
        <v>100</v>
      </c>
      <c r="C19" s="16" t="s">
        <v>88</v>
      </c>
      <c r="D19" s="8"/>
      <c r="E19" s="8"/>
      <c r="F19" s="8"/>
      <c r="G19" s="8"/>
      <c r="H19" s="8"/>
      <c r="I19" s="8"/>
      <c r="J19" s="8"/>
      <c r="K19" s="8"/>
    </row>
    <row r="20" spans="1:11" x14ac:dyDescent="0.3">
      <c r="A20" s="52"/>
      <c r="B20" s="17"/>
      <c r="C20" s="18"/>
      <c r="D20" s="8"/>
      <c r="E20" s="8"/>
      <c r="F20" s="8"/>
      <c r="G20" s="8"/>
      <c r="H20" s="8"/>
      <c r="I20" s="8"/>
      <c r="J20" s="8"/>
      <c r="K20" s="8"/>
    </row>
    <row r="21" spans="1:11" x14ac:dyDescent="0.3">
      <c r="A21" s="53" t="s">
        <v>101</v>
      </c>
      <c r="B21" s="45" t="s">
        <v>102</v>
      </c>
      <c r="C21" s="34" t="s">
        <v>88</v>
      </c>
      <c r="D21" s="10"/>
      <c r="E21" s="10"/>
      <c r="F21" s="10"/>
      <c r="G21" s="10"/>
      <c r="H21" s="10"/>
      <c r="I21" s="10"/>
      <c r="J21" s="10"/>
      <c r="K21" s="10"/>
    </row>
    <row r="22" spans="1:11" x14ac:dyDescent="0.3">
      <c r="A22" s="49" t="s">
        <v>103</v>
      </c>
      <c r="B22" s="43" t="s">
        <v>104</v>
      </c>
      <c r="C22" s="15" t="s">
        <v>88</v>
      </c>
      <c r="D22" s="6"/>
      <c r="E22" s="10"/>
      <c r="F22" s="10"/>
      <c r="G22" s="10"/>
      <c r="H22" s="10"/>
      <c r="I22" s="10"/>
      <c r="J22" s="10"/>
      <c r="K22" s="10"/>
    </row>
    <row r="23" spans="1:11" ht="31.2" x14ac:dyDescent="0.3">
      <c r="A23" s="49" t="s">
        <v>105</v>
      </c>
      <c r="B23" s="43" t="s">
        <v>106</v>
      </c>
      <c r="C23" s="15" t="s">
        <v>88</v>
      </c>
      <c r="D23" s="6"/>
      <c r="E23" s="10"/>
      <c r="F23" s="10"/>
      <c r="G23" s="10"/>
      <c r="H23" s="10"/>
      <c r="I23" s="10"/>
      <c r="J23" s="10"/>
      <c r="K23" s="10"/>
    </row>
    <row r="24" spans="1:11" ht="46.8" x14ac:dyDescent="0.3">
      <c r="A24" s="49" t="s">
        <v>107</v>
      </c>
      <c r="B24" s="43" t="s">
        <v>108</v>
      </c>
      <c r="C24" s="15" t="s">
        <v>88</v>
      </c>
      <c r="D24" s="10"/>
      <c r="E24" s="10"/>
      <c r="F24" s="6"/>
      <c r="G24" s="6"/>
      <c r="H24" s="6"/>
      <c r="I24" s="6"/>
      <c r="J24" s="6"/>
      <c r="K24" s="6"/>
    </row>
    <row r="25" spans="1:11" ht="46.8" x14ac:dyDescent="0.3">
      <c r="A25" s="49" t="s">
        <v>109</v>
      </c>
      <c r="B25" s="43" t="s">
        <v>110</v>
      </c>
      <c r="C25" s="15" t="s">
        <v>88</v>
      </c>
      <c r="D25" s="8"/>
      <c r="E25" s="8"/>
      <c r="F25" s="8"/>
      <c r="G25" s="8"/>
      <c r="H25" s="8"/>
      <c r="I25" s="8"/>
      <c r="J25" s="8"/>
      <c r="K25" s="8"/>
    </row>
    <row r="26" spans="1:11" ht="31.2" x14ac:dyDescent="0.3">
      <c r="A26" s="49" t="s">
        <v>111</v>
      </c>
      <c r="B26" s="43" t="s">
        <v>112</v>
      </c>
      <c r="C26" s="15" t="s">
        <v>88</v>
      </c>
      <c r="D26" s="8"/>
      <c r="E26" s="8"/>
      <c r="F26" s="8"/>
      <c r="G26" s="8"/>
      <c r="H26" s="8"/>
      <c r="I26" s="8"/>
      <c r="J26" s="8"/>
      <c r="K26" s="8"/>
    </row>
    <row r="27" spans="1:11" ht="31.2" x14ac:dyDescent="0.3">
      <c r="A27" s="49" t="s">
        <v>113</v>
      </c>
      <c r="B27" s="43" t="s">
        <v>114</v>
      </c>
      <c r="C27" s="15" t="s">
        <v>88</v>
      </c>
      <c r="D27" s="6"/>
      <c r="E27" s="6"/>
      <c r="F27" s="6"/>
      <c r="G27" s="6"/>
      <c r="H27" s="6"/>
      <c r="I27" s="6"/>
      <c r="J27" s="6"/>
      <c r="K27" s="6"/>
    </row>
    <row r="28" spans="1:11" ht="46.8" x14ac:dyDescent="0.3">
      <c r="A28" s="49" t="s">
        <v>115</v>
      </c>
      <c r="B28" s="43" t="s">
        <v>116</v>
      </c>
      <c r="C28" s="15" t="s">
        <v>88</v>
      </c>
      <c r="D28" s="6"/>
      <c r="E28" s="6"/>
      <c r="F28" s="6"/>
      <c r="G28" s="6"/>
      <c r="H28" s="6"/>
      <c r="I28" s="6"/>
      <c r="J28" s="6"/>
      <c r="K28" s="6"/>
    </row>
    <row r="29" spans="1:11" ht="31.2" x14ac:dyDescent="0.3">
      <c r="A29" s="49" t="s">
        <v>117</v>
      </c>
      <c r="B29" s="43" t="s">
        <v>118</v>
      </c>
      <c r="C29" s="15" t="s">
        <v>88</v>
      </c>
      <c r="D29" s="6"/>
      <c r="E29" s="6"/>
      <c r="F29" s="6"/>
      <c r="G29" s="6"/>
      <c r="H29" s="6"/>
      <c r="I29" s="6"/>
      <c r="J29" s="6"/>
      <c r="K29" s="6"/>
    </row>
    <row r="30" spans="1:11" ht="31.2" x14ac:dyDescent="0.3">
      <c r="A30" s="49" t="s">
        <v>119</v>
      </c>
      <c r="B30" s="43" t="s">
        <v>120</v>
      </c>
      <c r="C30" s="15" t="s">
        <v>88</v>
      </c>
      <c r="D30" s="6"/>
      <c r="E30" s="6"/>
      <c r="F30" s="6"/>
      <c r="G30" s="6"/>
      <c r="H30" s="6"/>
      <c r="I30" s="6"/>
      <c r="J30" s="6"/>
      <c r="K30" s="6"/>
    </row>
    <row r="31" spans="1:11" ht="31.2" x14ac:dyDescent="0.3">
      <c r="A31" s="49" t="s">
        <v>121</v>
      </c>
      <c r="B31" s="43" t="s">
        <v>122</v>
      </c>
      <c r="C31" s="15" t="s">
        <v>88</v>
      </c>
      <c r="D31" s="6"/>
      <c r="E31" s="6"/>
      <c r="F31" s="6"/>
      <c r="G31" s="6"/>
      <c r="H31" s="6"/>
      <c r="I31" s="6"/>
      <c r="J31" s="6"/>
      <c r="K31" s="6"/>
    </row>
    <row r="32" spans="1:11" ht="78" x14ac:dyDescent="0.3">
      <c r="A32" s="49" t="s">
        <v>121</v>
      </c>
      <c r="B32" s="43" t="s">
        <v>123</v>
      </c>
      <c r="C32" s="15" t="s">
        <v>88</v>
      </c>
      <c r="D32" s="6"/>
      <c r="E32" s="6"/>
      <c r="F32" s="6"/>
      <c r="G32" s="6"/>
      <c r="H32" s="6"/>
      <c r="I32" s="6"/>
      <c r="J32" s="6"/>
      <c r="K32" s="6"/>
    </row>
    <row r="33" spans="1:11" ht="62.4" x14ac:dyDescent="0.3">
      <c r="A33" s="49" t="s">
        <v>121</v>
      </c>
      <c r="B33" s="43" t="s">
        <v>124</v>
      </c>
      <c r="C33" s="15" t="s">
        <v>88</v>
      </c>
      <c r="D33" s="6"/>
      <c r="E33" s="6"/>
      <c r="F33" s="6"/>
      <c r="G33" s="6"/>
      <c r="H33" s="6"/>
      <c r="I33" s="6"/>
      <c r="J33" s="6"/>
      <c r="K33" s="6"/>
    </row>
    <row r="34" spans="1:11" ht="62.4" x14ac:dyDescent="0.3">
      <c r="A34" s="49" t="s">
        <v>121</v>
      </c>
      <c r="B34" s="43" t="s">
        <v>125</v>
      </c>
      <c r="C34" s="15" t="s">
        <v>88</v>
      </c>
      <c r="D34" s="6"/>
      <c r="E34" s="6"/>
      <c r="F34" s="6"/>
      <c r="G34" s="6"/>
      <c r="H34" s="6"/>
      <c r="I34" s="6"/>
      <c r="J34" s="6"/>
      <c r="K34" s="6"/>
    </row>
    <row r="35" spans="1:11" ht="31.2" x14ac:dyDescent="0.3">
      <c r="A35" s="49" t="s">
        <v>126</v>
      </c>
      <c r="B35" s="43" t="s">
        <v>122</v>
      </c>
      <c r="C35" s="15" t="s">
        <v>88</v>
      </c>
      <c r="D35" s="6"/>
      <c r="E35" s="6"/>
      <c r="F35" s="6"/>
      <c r="G35" s="6"/>
      <c r="H35" s="6"/>
      <c r="I35" s="6"/>
      <c r="J35" s="6"/>
      <c r="K35" s="6"/>
    </row>
    <row r="36" spans="1:11" ht="78" x14ac:dyDescent="0.3">
      <c r="A36" s="49" t="s">
        <v>126</v>
      </c>
      <c r="B36" s="43" t="s">
        <v>123</v>
      </c>
      <c r="C36" s="15" t="s">
        <v>88</v>
      </c>
      <c r="D36" s="8"/>
      <c r="E36" s="8"/>
      <c r="F36" s="8"/>
      <c r="G36" s="8"/>
      <c r="H36" s="8"/>
      <c r="I36" s="8"/>
      <c r="J36" s="8"/>
      <c r="K36" s="8"/>
    </row>
    <row r="37" spans="1:11" ht="62.4" x14ac:dyDescent="0.3">
      <c r="A37" s="49" t="s">
        <v>126</v>
      </c>
      <c r="B37" s="43" t="s">
        <v>124</v>
      </c>
      <c r="C37" s="15" t="s">
        <v>88</v>
      </c>
      <c r="D37" s="8"/>
      <c r="E37" s="8"/>
      <c r="F37" s="8"/>
      <c r="G37" s="8"/>
      <c r="H37" s="8"/>
      <c r="I37" s="8"/>
      <c r="J37" s="8"/>
      <c r="K37" s="8"/>
    </row>
    <row r="38" spans="1:11" ht="62.4" x14ac:dyDescent="0.3">
      <c r="A38" s="49" t="s">
        <v>126</v>
      </c>
      <c r="B38" s="43" t="s">
        <v>127</v>
      </c>
      <c r="C38" s="15" t="s">
        <v>88</v>
      </c>
      <c r="D38" s="8"/>
      <c r="E38" s="8"/>
      <c r="F38" s="8"/>
      <c r="G38" s="8"/>
      <c r="H38" s="8"/>
      <c r="I38" s="8"/>
      <c r="J38" s="8"/>
      <c r="K38" s="8"/>
    </row>
    <row r="39" spans="1:11" ht="62.4" x14ac:dyDescent="0.3">
      <c r="A39" s="49" t="s">
        <v>128</v>
      </c>
      <c r="B39" s="43" t="s">
        <v>129</v>
      </c>
      <c r="C39" s="15" t="s">
        <v>88</v>
      </c>
      <c r="D39" s="8"/>
      <c r="E39" s="8"/>
      <c r="F39" s="8"/>
      <c r="G39" s="8"/>
      <c r="H39" s="8"/>
      <c r="I39" s="8"/>
      <c r="J39" s="8"/>
      <c r="K39" s="8"/>
    </row>
    <row r="40" spans="1:11" ht="46.8" x14ac:dyDescent="0.3">
      <c r="A40" s="49" t="s">
        <v>130</v>
      </c>
      <c r="B40" s="43" t="s">
        <v>131</v>
      </c>
      <c r="C40" s="15" t="s">
        <v>88</v>
      </c>
      <c r="D40" s="8"/>
      <c r="E40" s="8"/>
      <c r="F40" s="8"/>
      <c r="G40" s="8"/>
      <c r="H40" s="8"/>
      <c r="I40" s="8"/>
      <c r="J40" s="8"/>
      <c r="K40" s="8"/>
    </row>
    <row r="41" spans="1:11" ht="62.4" x14ac:dyDescent="0.3">
      <c r="A41" s="49" t="s">
        <v>132</v>
      </c>
      <c r="B41" s="43" t="s">
        <v>133</v>
      </c>
      <c r="C41" s="15" t="s">
        <v>88</v>
      </c>
      <c r="D41" s="8"/>
      <c r="E41" s="8"/>
      <c r="F41" s="8"/>
      <c r="G41" s="8"/>
      <c r="H41" s="8"/>
      <c r="I41" s="8"/>
      <c r="J41" s="8"/>
      <c r="K41" s="8"/>
    </row>
    <row r="42" spans="1:11" ht="31.2" x14ac:dyDescent="0.3">
      <c r="A42" s="49" t="s">
        <v>132</v>
      </c>
      <c r="B42" s="46" t="s">
        <v>134</v>
      </c>
      <c r="C42" s="40" t="s">
        <v>135</v>
      </c>
      <c r="D42" s="6" t="s">
        <v>86</v>
      </c>
      <c r="E42" s="6" t="s">
        <v>86</v>
      </c>
      <c r="F42" s="6" t="s">
        <v>86</v>
      </c>
      <c r="G42" s="6" t="s">
        <v>86</v>
      </c>
      <c r="H42" s="6" t="s">
        <v>184</v>
      </c>
      <c r="I42" s="6" t="s">
        <v>185</v>
      </c>
      <c r="J42" s="6" t="s">
        <v>86</v>
      </c>
      <c r="K42" s="6" t="s">
        <v>185</v>
      </c>
    </row>
    <row r="43" spans="1:11" ht="31.2" x14ac:dyDescent="0.3">
      <c r="A43" s="49" t="s">
        <v>77</v>
      </c>
      <c r="B43" s="43" t="s">
        <v>72</v>
      </c>
      <c r="C43" s="15" t="s">
        <v>88</v>
      </c>
      <c r="D43" s="6"/>
      <c r="E43" s="6"/>
      <c r="F43" s="6"/>
      <c r="G43" s="6"/>
      <c r="H43" s="6"/>
      <c r="I43" s="6"/>
      <c r="J43" s="6"/>
      <c r="K43" s="6"/>
    </row>
    <row r="44" spans="1:11" ht="46.8" x14ac:dyDescent="0.3">
      <c r="A44" s="49" t="s">
        <v>78</v>
      </c>
      <c r="B44" s="43" t="s">
        <v>73</v>
      </c>
      <c r="C44" s="15" t="s">
        <v>88</v>
      </c>
      <c r="D44" s="6"/>
      <c r="E44" s="6"/>
      <c r="F44" s="6"/>
      <c r="G44" s="6"/>
      <c r="H44" s="6"/>
      <c r="I44" s="6"/>
      <c r="J44" s="6"/>
      <c r="K44" s="6"/>
    </row>
    <row r="45" spans="1:11" ht="31.2" x14ac:dyDescent="0.3">
      <c r="A45" s="49" t="s">
        <v>79</v>
      </c>
      <c r="B45" s="43" t="s">
        <v>74</v>
      </c>
      <c r="C45" s="15" t="s">
        <v>88</v>
      </c>
      <c r="D45" s="6"/>
      <c r="E45" s="6"/>
      <c r="F45" s="6"/>
      <c r="G45" s="6"/>
      <c r="H45" s="6"/>
      <c r="I45" s="6"/>
      <c r="J45" s="6"/>
      <c r="K45" s="6"/>
    </row>
    <row r="46" spans="1:11" ht="46.8" x14ac:dyDescent="0.3">
      <c r="A46" s="49" t="s">
        <v>136</v>
      </c>
      <c r="B46" s="43" t="s">
        <v>137</v>
      </c>
      <c r="C46" s="15" t="s">
        <v>88</v>
      </c>
      <c r="D46" s="8"/>
      <c r="E46" s="8"/>
      <c r="F46" s="8"/>
      <c r="G46" s="8"/>
      <c r="H46" s="8"/>
      <c r="I46" s="8"/>
      <c r="J46" s="8"/>
      <c r="K46" s="8"/>
    </row>
    <row r="47" spans="1:11" ht="78" x14ac:dyDescent="0.3">
      <c r="A47" s="49" t="s">
        <v>136</v>
      </c>
      <c r="B47" s="47" t="s">
        <v>178</v>
      </c>
      <c r="C47" s="40" t="s">
        <v>183</v>
      </c>
      <c r="D47" s="6" t="s">
        <v>86</v>
      </c>
      <c r="E47" s="6" t="s">
        <v>86</v>
      </c>
      <c r="F47" s="6" t="s">
        <v>86</v>
      </c>
      <c r="G47" s="6" t="s">
        <v>201</v>
      </c>
      <c r="H47" s="6" t="s">
        <v>202</v>
      </c>
      <c r="I47" s="6" t="s">
        <v>86</v>
      </c>
      <c r="J47" s="6" t="s">
        <v>86</v>
      </c>
      <c r="K47" s="6" t="s">
        <v>186</v>
      </c>
    </row>
    <row r="48" spans="1:11" ht="46.8" x14ac:dyDescent="0.3">
      <c r="A48" s="49" t="s">
        <v>136</v>
      </c>
      <c r="B48" s="47" t="s">
        <v>196</v>
      </c>
      <c r="C48" s="40" t="s">
        <v>197</v>
      </c>
      <c r="D48" s="6" t="s">
        <v>86</v>
      </c>
      <c r="E48" s="6" t="s">
        <v>86</v>
      </c>
      <c r="F48" s="6" t="s">
        <v>86</v>
      </c>
      <c r="G48" s="6" t="s">
        <v>201</v>
      </c>
      <c r="H48" s="6" t="s">
        <v>202</v>
      </c>
      <c r="I48" s="6" t="s">
        <v>86</v>
      </c>
      <c r="J48" s="6" t="s">
        <v>86</v>
      </c>
      <c r="K48" s="6" t="s">
        <v>186</v>
      </c>
    </row>
    <row r="49" spans="1:11" ht="124.8" x14ac:dyDescent="0.3">
      <c r="A49" s="49" t="s">
        <v>136</v>
      </c>
      <c r="B49" s="47" t="s">
        <v>179</v>
      </c>
      <c r="C49" s="41" t="s">
        <v>182</v>
      </c>
      <c r="D49" s="6" t="s">
        <v>86</v>
      </c>
      <c r="E49" s="6" t="s">
        <v>86</v>
      </c>
      <c r="F49" s="6" t="s">
        <v>86</v>
      </c>
      <c r="G49" s="6" t="s">
        <v>201</v>
      </c>
      <c r="H49" s="6" t="s">
        <v>202</v>
      </c>
      <c r="I49" s="6" t="s">
        <v>86</v>
      </c>
      <c r="J49" s="6" t="s">
        <v>86</v>
      </c>
      <c r="K49" s="6" t="s">
        <v>186</v>
      </c>
    </row>
    <row r="50" spans="1:11" ht="31.2" x14ac:dyDescent="0.3">
      <c r="A50" s="49" t="s">
        <v>80</v>
      </c>
      <c r="B50" s="43" t="s">
        <v>81</v>
      </c>
      <c r="C50" s="15" t="s">
        <v>88</v>
      </c>
      <c r="D50" s="8"/>
      <c r="E50" s="8"/>
      <c r="F50" s="8"/>
      <c r="G50" s="8"/>
      <c r="H50" s="8"/>
      <c r="I50" s="8"/>
      <c r="J50" s="8"/>
      <c r="K50" s="8"/>
    </row>
    <row r="51" spans="1:11" x14ac:dyDescent="0.3">
      <c r="A51" s="49" t="s">
        <v>82</v>
      </c>
      <c r="B51" s="43" t="s">
        <v>83</v>
      </c>
      <c r="C51" s="15" t="s">
        <v>88</v>
      </c>
      <c r="D51" s="8"/>
      <c r="E51" s="8"/>
      <c r="F51" s="8"/>
      <c r="G51" s="8"/>
      <c r="H51" s="8"/>
      <c r="I51" s="8"/>
      <c r="J51" s="8"/>
      <c r="K51" s="8"/>
    </row>
    <row r="52" spans="1:11" ht="31.2" x14ac:dyDescent="0.3">
      <c r="A52" s="49" t="s">
        <v>138</v>
      </c>
      <c r="B52" s="43" t="s">
        <v>139</v>
      </c>
      <c r="C52" s="15" t="s">
        <v>88</v>
      </c>
      <c r="D52" s="8"/>
      <c r="E52" s="8"/>
      <c r="F52" s="8"/>
      <c r="G52" s="8"/>
      <c r="H52" s="8"/>
      <c r="I52" s="8"/>
      <c r="J52" s="8"/>
      <c r="K52" s="8"/>
    </row>
    <row r="53" spans="1:11" ht="78" x14ac:dyDescent="0.3">
      <c r="A53" s="49" t="s">
        <v>138</v>
      </c>
      <c r="B53" s="47" t="s">
        <v>180</v>
      </c>
      <c r="C53" s="40" t="s">
        <v>181</v>
      </c>
      <c r="D53" s="6" t="s">
        <v>86</v>
      </c>
      <c r="E53" s="6" t="s">
        <v>86</v>
      </c>
      <c r="F53" s="6" t="s">
        <v>86</v>
      </c>
      <c r="G53" s="6" t="s">
        <v>200</v>
      </c>
      <c r="H53" s="6" t="s">
        <v>187</v>
      </c>
      <c r="I53" s="6" t="s">
        <v>86</v>
      </c>
      <c r="J53" s="6" t="s">
        <v>86</v>
      </c>
      <c r="K53" s="6" t="s">
        <v>199</v>
      </c>
    </row>
    <row r="54" spans="1:11" ht="31.2" x14ac:dyDescent="0.3">
      <c r="A54" s="49" t="s">
        <v>140</v>
      </c>
      <c r="B54" s="43" t="s">
        <v>141</v>
      </c>
      <c r="C54" s="15" t="s">
        <v>88</v>
      </c>
      <c r="D54" s="8"/>
      <c r="E54" s="8"/>
      <c r="F54" s="8"/>
      <c r="G54" s="8"/>
      <c r="H54" s="8"/>
      <c r="I54" s="8"/>
      <c r="J54" s="8"/>
      <c r="K54" s="8"/>
    </row>
    <row r="55" spans="1:11" ht="31.2" x14ac:dyDescent="0.3">
      <c r="A55" s="49" t="s">
        <v>142</v>
      </c>
      <c r="B55" s="43" t="s">
        <v>143</v>
      </c>
      <c r="C55" s="15" t="s">
        <v>88</v>
      </c>
      <c r="D55" s="8"/>
      <c r="E55" s="8"/>
      <c r="F55" s="8"/>
      <c r="G55" s="8"/>
      <c r="H55" s="8"/>
      <c r="I55" s="8"/>
      <c r="J55" s="8"/>
      <c r="K55" s="8"/>
    </row>
    <row r="56" spans="1:11" ht="31.2" x14ac:dyDescent="0.3">
      <c r="A56" s="49" t="s">
        <v>144</v>
      </c>
      <c r="B56" s="43" t="s">
        <v>145</v>
      </c>
      <c r="C56" s="15" t="s">
        <v>88</v>
      </c>
      <c r="D56" s="6"/>
      <c r="E56" s="6"/>
      <c r="F56" s="6"/>
      <c r="G56" s="6"/>
      <c r="H56" s="6"/>
      <c r="I56" s="6"/>
      <c r="J56" s="6"/>
      <c r="K56" s="13"/>
    </row>
    <row r="57" spans="1:11" ht="31.2" x14ac:dyDescent="0.3">
      <c r="A57" s="49" t="s">
        <v>146</v>
      </c>
      <c r="B57" s="43" t="s">
        <v>147</v>
      </c>
      <c r="C57" s="15" t="s">
        <v>88</v>
      </c>
      <c r="D57" s="8"/>
      <c r="E57" s="8"/>
      <c r="F57" s="8"/>
      <c r="G57" s="8"/>
      <c r="H57" s="8"/>
      <c r="I57" s="8"/>
      <c r="J57" s="8"/>
      <c r="K57" s="8"/>
    </row>
    <row r="58" spans="1:11" ht="31.2" x14ac:dyDescent="0.3">
      <c r="A58" s="49" t="s">
        <v>148</v>
      </c>
      <c r="B58" s="43" t="s">
        <v>149</v>
      </c>
      <c r="C58" s="15" t="s">
        <v>88</v>
      </c>
      <c r="D58" s="8"/>
      <c r="E58" s="8"/>
      <c r="F58" s="8"/>
      <c r="G58" s="8"/>
      <c r="H58" s="8"/>
      <c r="I58" s="8"/>
      <c r="J58" s="8"/>
      <c r="K58" s="8"/>
    </row>
    <row r="59" spans="1:11" ht="31.2" x14ac:dyDescent="0.3">
      <c r="A59" s="49" t="s">
        <v>150</v>
      </c>
      <c r="B59" s="43" t="s">
        <v>151</v>
      </c>
      <c r="C59" s="15" t="s">
        <v>88</v>
      </c>
      <c r="D59" s="8"/>
      <c r="E59" s="8"/>
      <c r="F59" s="8"/>
      <c r="G59" s="8"/>
      <c r="H59" s="8"/>
      <c r="I59" s="8"/>
      <c r="J59" s="8"/>
      <c r="K59" s="8"/>
    </row>
    <row r="60" spans="1:11" ht="31.2" x14ac:dyDescent="0.3">
      <c r="A60" s="49" t="s">
        <v>152</v>
      </c>
      <c r="B60" s="43" t="s">
        <v>153</v>
      </c>
      <c r="C60" s="15" t="s">
        <v>88</v>
      </c>
      <c r="D60" s="8"/>
      <c r="E60" s="8"/>
      <c r="F60" s="8"/>
      <c r="G60" s="8"/>
      <c r="H60" s="8"/>
      <c r="I60" s="8"/>
      <c r="J60" s="8"/>
      <c r="K60" s="8"/>
    </row>
    <row r="61" spans="1:11" ht="31.2" x14ac:dyDescent="0.3">
      <c r="A61" s="49" t="s">
        <v>154</v>
      </c>
      <c r="B61" s="43" t="s">
        <v>155</v>
      </c>
      <c r="C61" s="15" t="s">
        <v>88</v>
      </c>
      <c r="D61" s="8"/>
      <c r="E61" s="8"/>
      <c r="F61" s="8"/>
      <c r="G61" s="8"/>
      <c r="H61" s="8"/>
      <c r="I61" s="8"/>
      <c r="J61" s="8"/>
      <c r="K61" s="8"/>
    </row>
    <row r="62" spans="1:11" ht="31.2" x14ac:dyDescent="0.3">
      <c r="A62" s="49" t="s">
        <v>156</v>
      </c>
      <c r="B62" s="43" t="s">
        <v>157</v>
      </c>
      <c r="C62" s="15" t="s">
        <v>88</v>
      </c>
      <c r="D62" s="8"/>
      <c r="E62" s="8"/>
      <c r="F62" s="8"/>
      <c r="G62" s="8"/>
      <c r="H62" s="8"/>
      <c r="I62" s="8"/>
      <c r="J62" s="8"/>
      <c r="K62" s="8"/>
    </row>
    <row r="63" spans="1:11" ht="31.2" x14ac:dyDescent="0.3">
      <c r="A63" s="49" t="s">
        <v>158</v>
      </c>
      <c r="B63" s="43" t="s">
        <v>159</v>
      </c>
      <c r="C63" s="15" t="s">
        <v>88</v>
      </c>
      <c r="D63" s="8"/>
      <c r="E63" s="8"/>
      <c r="F63" s="8"/>
      <c r="G63" s="8"/>
      <c r="H63" s="8"/>
      <c r="I63" s="8"/>
      <c r="J63" s="8"/>
      <c r="K63" s="8"/>
    </row>
    <row r="64" spans="1:11" ht="31.2" x14ac:dyDescent="0.3">
      <c r="A64" s="49" t="s">
        <v>160</v>
      </c>
      <c r="B64" s="43" t="s">
        <v>161</v>
      </c>
      <c r="C64" s="15" t="s">
        <v>88</v>
      </c>
      <c r="D64" s="8"/>
      <c r="E64" s="8"/>
      <c r="F64" s="8"/>
      <c r="G64" s="8"/>
      <c r="H64" s="8"/>
      <c r="I64" s="8"/>
      <c r="J64" s="8"/>
      <c r="K64" s="8"/>
    </row>
    <row r="65" spans="1:11" ht="31.2" x14ac:dyDescent="0.3">
      <c r="A65" s="49" t="s">
        <v>162</v>
      </c>
      <c r="B65" s="43" t="s">
        <v>163</v>
      </c>
      <c r="C65" s="15" t="s">
        <v>88</v>
      </c>
      <c r="D65" s="8"/>
      <c r="E65" s="8"/>
      <c r="F65" s="8"/>
      <c r="G65" s="8"/>
      <c r="H65" s="8"/>
      <c r="I65" s="8"/>
      <c r="J65" s="8"/>
      <c r="K65" s="8"/>
    </row>
    <row r="66" spans="1:11" ht="46.8" x14ac:dyDescent="0.3">
      <c r="A66" s="49" t="s">
        <v>164</v>
      </c>
      <c r="B66" s="43" t="s">
        <v>165</v>
      </c>
      <c r="C66" s="15" t="s">
        <v>88</v>
      </c>
      <c r="D66" s="8"/>
      <c r="E66" s="8"/>
      <c r="F66" s="8"/>
      <c r="G66" s="8"/>
      <c r="H66" s="8"/>
      <c r="I66" s="8"/>
      <c r="J66" s="8"/>
      <c r="K66" s="8"/>
    </row>
    <row r="67" spans="1:11" ht="46.8" x14ac:dyDescent="0.3">
      <c r="A67" s="49" t="s">
        <v>166</v>
      </c>
      <c r="B67" s="43" t="s">
        <v>167</v>
      </c>
      <c r="C67" s="15" t="s">
        <v>88</v>
      </c>
      <c r="D67" s="8"/>
      <c r="E67" s="8"/>
      <c r="F67" s="8"/>
      <c r="G67" s="8"/>
      <c r="H67" s="8"/>
      <c r="I67" s="8"/>
      <c r="J67" s="8"/>
      <c r="K67" s="8"/>
    </row>
    <row r="68" spans="1:11" ht="46.8" x14ac:dyDescent="0.3">
      <c r="A68" s="49" t="s">
        <v>168</v>
      </c>
      <c r="B68" s="43" t="s">
        <v>169</v>
      </c>
      <c r="C68" s="15" t="s">
        <v>88</v>
      </c>
      <c r="D68" s="8"/>
      <c r="E68" s="8"/>
      <c r="F68" s="8"/>
      <c r="G68" s="8"/>
      <c r="H68" s="8"/>
      <c r="I68" s="8"/>
      <c r="J68" s="8"/>
      <c r="K68" s="8"/>
    </row>
    <row r="69" spans="1:11" ht="31.2" x14ac:dyDescent="0.3">
      <c r="A69" s="49" t="s">
        <v>170</v>
      </c>
      <c r="B69" s="43" t="s">
        <v>171</v>
      </c>
      <c r="C69" s="15" t="s">
        <v>88</v>
      </c>
      <c r="D69" s="8"/>
      <c r="E69" s="8"/>
      <c r="F69" s="8"/>
      <c r="G69" s="8"/>
      <c r="H69" s="8"/>
      <c r="I69" s="8"/>
      <c r="J69" s="8"/>
      <c r="K69" s="8"/>
    </row>
    <row r="70" spans="1:11" ht="31.2" x14ac:dyDescent="0.3">
      <c r="A70" s="49" t="s">
        <v>172</v>
      </c>
      <c r="B70" s="48" t="s">
        <v>173</v>
      </c>
      <c r="C70" s="15" t="s">
        <v>88</v>
      </c>
      <c r="D70" s="8"/>
      <c r="E70" s="8"/>
      <c r="F70" s="8"/>
      <c r="G70" s="8"/>
      <c r="H70" s="8"/>
      <c r="I70" s="8"/>
      <c r="J70" s="8"/>
      <c r="K70" s="8"/>
    </row>
    <row r="71" spans="1:11" x14ac:dyDescent="0.3">
      <c r="A71" s="49" t="s">
        <v>174</v>
      </c>
      <c r="B71" s="43" t="s">
        <v>175</v>
      </c>
      <c r="C71" s="15" t="s">
        <v>88</v>
      </c>
      <c r="D71" s="8"/>
      <c r="E71" s="8"/>
      <c r="F71" s="8"/>
      <c r="G71" s="8"/>
      <c r="H71" s="8"/>
      <c r="I71" s="8"/>
      <c r="J71" s="8"/>
      <c r="K71" s="8"/>
    </row>
  </sheetData>
  <mergeCells count="5">
    <mergeCell ref="A10:A11"/>
    <mergeCell ref="B10:B11"/>
    <mergeCell ref="C10:C11"/>
    <mergeCell ref="D10:K10"/>
    <mergeCell ref="A8:K8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62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71"/>
  <sheetViews>
    <sheetView tabSelected="1" zoomScale="70" zoomScaleNormal="70" workbookViewId="0">
      <pane xSplit="2" ySplit="12" topLeftCell="C49" activePane="bottomRight" state="frozen"/>
      <selection activeCell="G49" sqref="G49:K49"/>
      <selection pane="topRight" activeCell="G49" sqref="G49:K49"/>
      <selection pane="bottomLeft" activeCell="G49" sqref="G49:K49"/>
      <selection pane="bottomRight" activeCell="D49" sqref="D49:K49"/>
    </sheetView>
  </sheetViews>
  <sheetFormatPr defaultColWidth="9.109375" defaultRowHeight="15.6" x14ac:dyDescent="0.3"/>
  <cols>
    <col min="1" max="1" width="9.109375" style="1"/>
    <col min="2" max="2" width="73.109375" style="1" customWidth="1"/>
    <col min="3" max="3" width="18" style="1" customWidth="1"/>
    <col min="4" max="4" width="16.44140625" style="1" customWidth="1"/>
    <col min="5" max="5" width="17.88671875" style="12" customWidth="1"/>
    <col min="6" max="6" width="14.33203125" style="1" customWidth="1"/>
    <col min="7" max="7" width="14.5546875" style="1" bestFit="1" customWidth="1"/>
    <col min="8" max="8" width="18.33203125" style="1" customWidth="1"/>
    <col min="9" max="9" width="12" style="1" customWidth="1"/>
    <col min="10" max="10" width="14.44140625" style="1" customWidth="1"/>
    <col min="11" max="11" width="13.6640625" style="1" customWidth="1"/>
    <col min="12" max="16384" width="9.109375" style="1"/>
  </cols>
  <sheetData>
    <row r="1" spans="1:11" x14ac:dyDescent="0.3">
      <c r="K1" s="2" t="s">
        <v>70</v>
      </c>
    </row>
    <row r="2" spans="1:11" x14ac:dyDescent="0.3">
      <c r="K2" s="2" t="s">
        <v>176</v>
      </c>
    </row>
    <row r="3" spans="1:11" x14ac:dyDescent="0.3">
      <c r="K3" s="2"/>
    </row>
    <row r="4" spans="1:11" x14ac:dyDescent="0.3">
      <c r="K4" s="2" t="s">
        <v>87</v>
      </c>
    </row>
    <row r="5" spans="1:11" x14ac:dyDescent="0.3">
      <c r="K5" s="2" t="s">
        <v>188</v>
      </c>
    </row>
    <row r="8" spans="1:11" s="23" customFormat="1" ht="17.399999999999999" x14ac:dyDescent="0.3">
      <c r="A8" s="64" t="s">
        <v>195</v>
      </c>
      <c r="B8" s="64"/>
      <c r="C8" s="64"/>
      <c r="D8" s="64"/>
      <c r="E8" s="64"/>
      <c r="F8" s="64"/>
      <c r="G8" s="64"/>
      <c r="H8" s="64"/>
      <c r="I8" s="64"/>
      <c r="J8" s="64"/>
      <c r="K8" s="64"/>
    </row>
    <row r="10" spans="1:11" s="3" customFormat="1" ht="32.25" customHeight="1" x14ac:dyDescent="0.3">
      <c r="A10" s="65" t="s">
        <v>10</v>
      </c>
      <c r="B10" s="65" t="s">
        <v>63</v>
      </c>
      <c r="C10" s="65" t="s">
        <v>65</v>
      </c>
      <c r="D10" s="65" t="s">
        <v>46</v>
      </c>
      <c r="E10" s="65"/>
      <c r="F10" s="65"/>
      <c r="G10" s="65"/>
      <c r="H10" s="65"/>
      <c r="I10" s="65" t="s">
        <v>47</v>
      </c>
      <c r="J10" s="65"/>
      <c r="K10" s="65"/>
    </row>
    <row r="11" spans="1:11" s="3" customFormat="1" ht="62.4" x14ac:dyDescent="0.3">
      <c r="A11" s="65"/>
      <c r="B11" s="65"/>
      <c r="C11" s="65"/>
      <c r="D11" s="6" t="s">
        <v>58</v>
      </c>
      <c r="E11" s="10" t="s">
        <v>59</v>
      </c>
      <c r="F11" s="6" t="s">
        <v>60</v>
      </c>
      <c r="G11" s="6" t="s">
        <v>61</v>
      </c>
      <c r="H11" s="6" t="s">
        <v>62</v>
      </c>
      <c r="I11" s="6" t="s">
        <v>50</v>
      </c>
      <c r="J11" s="6" t="s">
        <v>48</v>
      </c>
      <c r="K11" s="6" t="s">
        <v>49</v>
      </c>
    </row>
    <row r="12" spans="1:11" s="9" customFormat="1" ht="10.199999999999999" x14ac:dyDescent="0.3">
      <c r="A12" s="25">
        <v>1</v>
      </c>
      <c r="B12" s="25">
        <v>2</v>
      </c>
      <c r="C12" s="25">
        <v>3</v>
      </c>
      <c r="D12" s="25">
        <v>4</v>
      </c>
      <c r="E12" s="28">
        <v>5</v>
      </c>
      <c r="F12" s="25">
        <v>6</v>
      </c>
      <c r="G12" s="25">
        <v>7</v>
      </c>
      <c r="H12" s="25">
        <v>8</v>
      </c>
      <c r="I12" s="25">
        <v>9</v>
      </c>
      <c r="J12" s="25">
        <v>10</v>
      </c>
      <c r="K12" s="25">
        <v>11</v>
      </c>
    </row>
    <row r="13" spans="1:11" s="33" customFormat="1" x14ac:dyDescent="0.3">
      <c r="A13" s="50" t="s">
        <v>76</v>
      </c>
      <c r="B13" s="42" t="s">
        <v>71</v>
      </c>
      <c r="C13" s="31" t="s">
        <v>88</v>
      </c>
      <c r="D13" s="32" t="s">
        <v>75</v>
      </c>
      <c r="E13" s="32" t="s">
        <v>75</v>
      </c>
      <c r="F13" s="32" t="s">
        <v>75</v>
      </c>
      <c r="G13" s="32" t="s">
        <v>75</v>
      </c>
      <c r="H13" s="32" t="s">
        <v>75</v>
      </c>
      <c r="I13" s="32" t="s">
        <v>75</v>
      </c>
      <c r="J13" s="32" t="s">
        <v>75</v>
      </c>
      <c r="K13" s="32" t="s">
        <v>75</v>
      </c>
    </row>
    <row r="14" spans="1:11" x14ac:dyDescent="0.3">
      <c r="A14" s="49" t="s">
        <v>89</v>
      </c>
      <c r="B14" s="43" t="s">
        <v>90</v>
      </c>
      <c r="C14" s="15" t="s">
        <v>88</v>
      </c>
      <c r="D14" s="13" t="s">
        <v>75</v>
      </c>
      <c r="E14" s="13" t="s">
        <v>75</v>
      </c>
      <c r="F14" s="13" t="s">
        <v>75</v>
      </c>
      <c r="G14" s="13" t="s">
        <v>75</v>
      </c>
      <c r="H14" s="13" t="s">
        <v>75</v>
      </c>
      <c r="I14" s="13" t="s">
        <v>75</v>
      </c>
      <c r="J14" s="13" t="s">
        <v>75</v>
      </c>
      <c r="K14" s="13" t="s">
        <v>75</v>
      </c>
    </row>
    <row r="15" spans="1:11" x14ac:dyDescent="0.3">
      <c r="A15" s="49" t="s">
        <v>91</v>
      </c>
      <c r="B15" s="43" t="s">
        <v>92</v>
      </c>
      <c r="C15" s="15" t="s">
        <v>88</v>
      </c>
      <c r="D15" s="13" t="s">
        <v>75</v>
      </c>
      <c r="E15" s="13" t="s">
        <v>75</v>
      </c>
      <c r="F15" s="13" t="s">
        <v>75</v>
      </c>
      <c r="G15" s="13" t="s">
        <v>75</v>
      </c>
      <c r="H15" s="13" t="s">
        <v>75</v>
      </c>
      <c r="I15" s="13" t="s">
        <v>75</v>
      </c>
      <c r="J15" s="13" t="s">
        <v>75</v>
      </c>
      <c r="K15" s="13" t="s">
        <v>75</v>
      </c>
    </row>
    <row r="16" spans="1:11" ht="46.8" x14ac:dyDescent="0.3">
      <c r="A16" s="49" t="s">
        <v>93</v>
      </c>
      <c r="B16" s="43" t="s">
        <v>94</v>
      </c>
      <c r="C16" s="15" t="s">
        <v>88</v>
      </c>
      <c r="D16" s="13" t="s">
        <v>75</v>
      </c>
      <c r="E16" s="13" t="s">
        <v>75</v>
      </c>
      <c r="F16" s="13" t="s">
        <v>75</v>
      </c>
      <c r="G16" s="13" t="s">
        <v>75</v>
      </c>
      <c r="H16" s="13" t="s">
        <v>75</v>
      </c>
      <c r="I16" s="13" t="s">
        <v>75</v>
      </c>
      <c r="J16" s="13" t="s">
        <v>75</v>
      </c>
      <c r="K16" s="13" t="s">
        <v>75</v>
      </c>
    </row>
    <row r="17" spans="1:11" x14ac:dyDescent="0.3">
      <c r="A17" s="49" t="s">
        <v>95</v>
      </c>
      <c r="B17" s="43" t="s">
        <v>96</v>
      </c>
      <c r="C17" s="15" t="s">
        <v>88</v>
      </c>
      <c r="D17" s="13" t="s">
        <v>75</v>
      </c>
      <c r="E17" s="13" t="s">
        <v>75</v>
      </c>
      <c r="F17" s="13" t="s">
        <v>75</v>
      </c>
      <c r="G17" s="13" t="s">
        <v>75</v>
      </c>
      <c r="H17" s="13" t="s">
        <v>75</v>
      </c>
      <c r="I17" s="13" t="s">
        <v>75</v>
      </c>
      <c r="J17" s="13" t="s">
        <v>75</v>
      </c>
      <c r="K17" s="13" t="s">
        <v>75</v>
      </c>
    </row>
    <row r="18" spans="1:11" ht="31.2" x14ac:dyDescent="0.3">
      <c r="A18" s="49" t="s">
        <v>97</v>
      </c>
      <c r="B18" s="43" t="s">
        <v>98</v>
      </c>
      <c r="C18" s="15" t="s">
        <v>88</v>
      </c>
      <c r="D18" s="13" t="s">
        <v>75</v>
      </c>
      <c r="E18" s="13" t="s">
        <v>75</v>
      </c>
      <c r="F18" s="13" t="s">
        <v>75</v>
      </c>
      <c r="G18" s="13" t="s">
        <v>75</v>
      </c>
      <c r="H18" s="13" t="s">
        <v>75</v>
      </c>
      <c r="I18" s="13" t="s">
        <v>75</v>
      </c>
      <c r="J18" s="13" t="s">
        <v>75</v>
      </c>
      <c r="K18" s="13" t="s">
        <v>75</v>
      </c>
    </row>
    <row r="19" spans="1:11" x14ac:dyDescent="0.3">
      <c r="A19" s="51" t="s">
        <v>99</v>
      </c>
      <c r="B19" s="44" t="s">
        <v>100</v>
      </c>
      <c r="C19" s="16" t="s">
        <v>88</v>
      </c>
      <c r="D19" s="13" t="s">
        <v>75</v>
      </c>
      <c r="E19" s="13" t="s">
        <v>75</v>
      </c>
      <c r="F19" s="13" t="s">
        <v>75</v>
      </c>
      <c r="G19" s="13" t="s">
        <v>75</v>
      </c>
      <c r="H19" s="13" t="s">
        <v>75</v>
      </c>
      <c r="I19" s="13" t="s">
        <v>75</v>
      </c>
      <c r="J19" s="13" t="s">
        <v>75</v>
      </c>
      <c r="K19" s="13" t="s">
        <v>75</v>
      </c>
    </row>
    <row r="20" spans="1:11" x14ac:dyDescent="0.3">
      <c r="A20" s="52"/>
      <c r="B20" s="17"/>
      <c r="C20" s="18"/>
      <c r="D20" s="17"/>
      <c r="E20" s="17"/>
      <c r="F20" s="17"/>
      <c r="G20" s="17"/>
      <c r="H20" s="17"/>
      <c r="I20" s="17"/>
      <c r="J20" s="17"/>
      <c r="K20" s="17"/>
    </row>
    <row r="21" spans="1:11" s="33" customFormat="1" x14ac:dyDescent="0.3">
      <c r="A21" s="53" t="s">
        <v>101</v>
      </c>
      <c r="B21" s="45" t="s">
        <v>102</v>
      </c>
      <c r="C21" s="34" t="s">
        <v>88</v>
      </c>
      <c r="D21" s="32" t="s">
        <v>75</v>
      </c>
      <c r="E21" s="32" t="s">
        <v>75</v>
      </c>
      <c r="F21" s="32" t="s">
        <v>75</v>
      </c>
      <c r="G21" s="32" t="s">
        <v>75</v>
      </c>
      <c r="H21" s="32" t="s">
        <v>75</v>
      </c>
      <c r="I21" s="32" t="s">
        <v>75</v>
      </c>
      <c r="J21" s="32" t="s">
        <v>75</v>
      </c>
      <c r="K21" s="32" t="s">
        <v>75</v>
      </c>
    </row>
    <row r="22" spans="1:11" x14ac:dyDescent="0.3">
      <c r="A22" s="49" t="s">
        <v>103</v>
      </c>
      <c r="B22" s="43" t="s">
        <v>104</v>
      </c>
      <c r="C22" s="15" t="s">
        <v>88</v>
      </c>
      <c r="D22" s="13" t="s">
        <v>75</v>
      </c>
      <c r="E22" s="13" t="s">
        <v>75</v>
      </c>
      <c r="F22" s="13" t="s">
        <v>75</v>
      </c>
      <c r="G22" s="13" t="s">
        <v>75</v>
      </c>
      <c r="H22" s="13" t="s">
        <v>75</v>
      </c>
      <c r="I22" s="13" t="s">
        <v>75</v>
      </c>
      <c r="J22" s="13" t="s">
        <v>75</v>
      </c>
      <c r="K22" s="13" t="s">
        <v>75</v>
      </c>
    </row>
    <row r="23" spans="1:11" ht="31.2" x14ac:dyDescent="0.3">
      <c r="A23" s="49" t="s">
        <v>105</v>
      </c>
      <c r="B23" s="43" t="s">
        <v>106</v>
      </c>
      <c r="C23" s="15" t="s">
        <v>88</v>
      </c>
      <c r="D23" s="13" t="s">
        <v>75</v>
      </c>
      <c r="E23" s="13" t="s">
        <v>75</v>
      </c>
      <c r="F23" s="13" t="s">
        <v>75</v>
      </c>
      <c r="G23" s="13" t="s">
        <v>75</v>
      </c>
      <c r="H23" s="13" t="s">
        <v>75</v>
      </c>
      <c r="I23" s="13" t="s">
        <v>75</v>
      </c>
      <c r="J23" s="13" t="s">
        <v>75</v>
      </c>
      <c r="K23" s="13" t="s">
        <v>75</v>
      </c>
    </row>
    <row r="24" spans="1:11" ht="31.2" x14ac:dyDescent="0.3">
      <c r="A24" s="49" t="s">
        <v>107</v>
      </c>
      <c r="B24" s="43" t="s">
        <v>108</v>
      </c>
      <c r="C24" s="15" t="s">
        <v>88</v>
      </c>
      <c r="D24" s="13" t="s">
        <v>75</v>
      </c>
      <c r="E24" s="13" t="s">
        <v>75</v>
      </c>
      <c r="F24" s="13" t="s">
        <v>75</v>
      </c>
      <c r="G24" s="13" t="s">
        <v>75</v>
      </c>
      <c r="H24" s="13" t="s">
        <v>75</v>
      </c>
      <c r="I24" s="13" t="s">
        <v>75</v>
      </c>
      <c r="J24" s="13" t="s">
        <v>75</v>
      </c>
      <c r="K24" s="13" t="s">
        <v>75</v>
      </c>
    </row>
    <row r="25" spans="1:11" ht="46.8" x14ac:dyDescent="0.3">
      <c r="A25" s="49" t="s">
        <v>109</v>
      </c>
      <c r="B25" s="43" t="s">
        <v>110</v>
      </c>
      <c r="C25" s="15" t="s">
        <v>88</v>
      </c>
      <c r="D25" s="13" t="s">
        <v>75</v>
      </c>
      <c r="E25" s="13" t="s">
        <v>75</v>
      </c>
      <c r="F25" s="13" t="s">
        <v>75</v>
      </c>
      <c r="G25" s="13" t="s">
        <v>75</v>
      </c>
      <c r="H25" s="13" t="s">
        <v>75</v>
      </c>
      <c r="I25" s="13" t="s">
        <v>75</v>
      </c>
      <c r="J25" s="13" t="s">
        <v>75</v>
      </c>
      <c r="K25" s="13" t="s">
        <v>75</v>
      </c>
    </row>
    <row r="26" spans="1:11" ht="31.2" x14ac:dyDescent="0.3">
      <c r="A26" s="49" t="s">
        <v>111</v>
      </c>
      <c r="B26" s="43" t="s">
        <v>112</v>
      </c>
      <c r="C26" s="15" t="s">
        <v>88</v>
      </c>
      <c r="D26" s="13" t="s">
        <v>75</v>
      </c>
      <c r="E26" s="13" t="s">
        <v>75</v>
      </c>
      <c r="F26" s="13" t="s">
        <v>75</v>
      </c>
      <c r="G26" s="13" t="s">
        <v>75</v>
      </c>
      <c r="H26" s="13" t="s">
        <v>75</v>
      </c>
      <c r="I26" s="13" t="s">
        <v>75</v>
      </c>
      <c r="J26" s="13" t="s">
        <v>75</v>
      </c>
      <c r="K26" s="13" t="s">
        <v>75</v>
      </c>
    </row>
    <row r="27" spans="1:11" ht="31.2" x14ac:dyDescent="0.3">
      <c r="A27" s="49" t="s">
        <v>113</v>
      </c>
      <c r="B27" s="43" t="s">
        <v>114</v>
      </c>
      <c r="C27" s="15" t="s">
        <v>88</v>
      </c>
      <c r="D27" s="13" t="s">
        <v>75</v>
      </c>
      <c r="E27" s="13" t="s">
        <v>75</v>
      </c>
      <c r="F27" s="13" t="s">
        <v>75</v>
      </c>
      <c r="G27" s="13" t="s">
        <v>75</v>
      </c>
      <c r="H27" s="13" t="s">
        <v>75</v>
      </c>
      <c r="I27" s="13" t="s">
        <v>75</v>
      </c>
      <c r="J27" s="13" t="s">
        <v>75</v>
      </c>
      <c r="K27" s="13" t="s">
        <v>75</v>
      </c>
    </row>
    <row r="28" spans="1:11" ht="46.8" x14ac:dyDescent="0.3">
      <c r="A28" s="49" t="s">
        <v>115</v>
      </c>
      <c r="B28" s="43" t="s">
        <v>116</v>
      </c>
      <c r="C28" s="15" t="s">
        <v>88</v>
      </c>
      <c r="D28" s="13" t="s">
        <v>75</v>
      </c>
      <c r="E28" s="13" t="s">
        <v>75</v>
      </c>
      <c r="F28" s="13" t="s">
        <v>75</v>
      </c>
      <c r="G28" s="13" t="s">
        <v>75</v>
      </c>
      <c r="H28" s="13" t="s">
        <v>75</v>
      </c>
      <c r="I28" s="13" t="s">
        <v>75</v>
      </c>
      <c r="J28" s="13" t="s">
        <v>75</v>
      </c>
      <c r="K28" s="13" t="s">
        <v>75</v>
      </c>
    </row>
    <row r="29" spans="1:11" ht="31.2" x14ac:dyDescent="0.3">
      <c r="A29" s="49" t="s">
        <v>117</v>
      </c>
      <c r="B29" s="43" t="s">
        <v>118</v>
      </c>
      <c r="C29" s="15" t="s">
        <v>88</v>
      </c>
      <c r="D29" s="13" t="s">
        <v>75</v>
      </c>
      <c r="E29" s="13" t="s">
        <v>75</v>
      </c>
      <c r="F29" s="13" t="s">
        <v>75</v>
      </c>
      <c r="G29" s="13" t="s">
        <v>75</v>
      </c>
      <c r="H29" s="13" t="s">
        <v>75</v>
      </c>
      <c r="I29" s="13" t="s">
        <v>75</v>
      </c>
      <c r="J29" s="13" t="s">
        <v>75</v>
      </c>
      <c r="K29" s="13" t="s">
        <v>75</v>
      </c>
    </row>
    <row r="30" spans="1:11" ht="31.2" x14ac:dyDescent="0.3">
      <c r="A30" s="49" t="s">
        <v>119</v>
      </c>
      <c r="B30" s="43" t="s">
        <v>120</v>
      </c>
      <c r="C30" s="15" t="s">
        <v>88</v>
      </c>
      <c r="D30" s="13" t="s">
        <v>75</v>
      </c>
      <c r="E30" s="13" t="s">
        <v>75</v>
      </c>
      <c r="F30" s="13" t="s">
        <v>75</v>
      </c>
      <c r="G30" s="13" t="s">
        <v>75</v>
      </c>
      <c r="H30" s="13" t="s">
        <v>75</v>
      </c>
      <c r="I30" s="13" t="s">
        <v>75</v>
      </c>
      <c r="J30" s="13" t="s">
        <v>75</v>
      </c>
      <c r="K30" s="13" t="s">
        <v>75</v>
      </c>
    </row>
    <row r="31" spans="1:11" ht="31.2" x14ac:dyDescent="0.3">
      <c r="A31" s="49" t="s">
        <v>121</v>
      </c>
      <c r="B31" s="43" t="s">
        <v>122</v>
      </c>
      <c r="C31" s="15" t="s">
        <v>88</v>
      </c>
      <c r="D31" s="13" t="s">
        <v>75</v>
      </c>
      <c r="E31" s="13" t="s">
        <v>75</v>
      </c>
      <c r="F31" s="13" t="s">
        <v>75</v>
      </c>
      <c r="G31" s="13" t="s">
        <v>75</v>
      </c>
      <c r="H31" s="13" t="s">
        <v>75</v>
      </c>
      <c r="I31" s="13" t="s">
        <v>75</v>
      </c>
      <c r="J31" s="13" t="s">
        <v>75</v>
      </c>
      <c r="K31" s="13" t="s">
        <v>75</v>
      </c>
    </row>
    <row r="32" spans="1:11" ht="62.4" x14ac:dyDescent="0.3">
      <c r="A32" s="49" t="s">
        <v>121</v>
      </c>
      <c r="B32" s="43" t="s">
        <v>123</v>
      </c>
      <c r="C32" s="15" t="s">
        <v>88</v>
      </c>
      <c r="D32" s="13" t="s">
        <v>75</v>
      </c>
      <c r="E32" s="13" t="s">
        <v>75</v>
      </c>
      <c r="F32" s="13" t="s">
        <v>75</v>
      </c>
      <c r="G32" s="13" t="s">
        <v>75</v>
      </c>
      <c r="H32" s="13" t="s">
        <v>75</v>
      </c>
      <c r="I32" s="13" t="s">
        <v>75</v>
      </c>
      <c r="J32" s="13" t="s">
        <v>75</v>
      </c>
      <c r="K32" s="13" t="s">
        <v>75</v>
      </c>
    </row>
    <row r="33" spans="1:11" ht="62.4" x14ac:dyDescent="0.3">
      <c r="A33" s="49" t="s">
        <v>121</v>
      </c>
      <c r="B33" s="43" t="s">
        <v>124</v>
      </c>
      <c r="C33" s="15" t="s">
        <v>88</v>
      </c>
      <c r="D33" s="13" t="s">
        <v>75</v>
      </c>
      <c r="E33" s="13" t="s">
        <v>75</v>
      </c>
      <c r="F33" s="13" t="s">
        <v>75</v>
      </c>
      <c r="G33" s="13" t="s">
        <v>75</v>
      </c>
      <c r="H33" s="13" t="s">
        <v>75</v>
      </c>
      <c r="I33" s="13" t="s">
        <v>75</v>
      </c>
      <c r="J33" s="13" t="s">
        <v>75</v>
      </c>
      <c r="K33" s="13" t="s">
        <v>75</v>
      </c>
    </row>
    <row r="34" spans="1:11" ht="62.4" x14ac:dyDescent="0.3">
      <c r="A34" s="49" t="s">
        <v>121</v>
      </c>
      <c r="B34" s="43" t="s">
        <v>125</v>
      </c>
      <c r="C34" s="15" t="s">
        <v>88</v>
      </c>
      <c r="D34" s="13" t="s">
        <v>75</v>
      </c>
      <c r="E34" s="13" t="s">
        <v>75</v>
      </c>
      <c r="F34" s="13" t="s">
        <v>75</v>
      </c>
      <c r="G34" s="13" t="s">
        <v>75</v>
      </c>
      <c r="H34" s="13" t="s">
        <v>75</v>
      </c>
      <c r="I34" s="13" t="s">
        <v>75</v>
      </c>
      <c r="J34" s="13" t="s">
        <v>75</v>
      </c>
      <c r="K34" s="13" t="s">
        <v>75</v>
      </c>
    </row>
    <row r="35" spans="1:11" ht="31.2" x14ac:dyDescent="0.3">
      <c r="A35" s="49" t="s">
        <v>126</v>
      </c>
      <c r="B35" s="43" t="s">
        <v>122</v>
      </c>
      <c r="C35" s="15" t="s">
        <v>88</v>
      </c>
      <c r="D35" s="13" t="s">
        <v>75</v>
      </c>
      <c r="E35" s="13" t="s">
        <v>75</v>
      </c>
      <c r="F35" s="13" t="s">
        <v>75</v>
      </c>
      <c r="G35" s="13" t="s">
        <v>75</v>
      </c>
      <c r="H35" s="13" t="s">
        <v>75</v>
      </c>
      <c r="I35" s="13" t="s">
        <v>75</v>
      </c>
      <c r="J35" s="13" t="s">
        <v>75</v>
      </c>
      <c r="K35" s="13" t="s">
        <v>75</v>
      </c>
    </row>
    <row r="36" spans="1:11" ht="62.4" x14ac:dyDescent="0.3">
      <c r="A36" s="49" t="s">
        <v>126</v>
      </c>
      <c r="B36" s="43" t="s">
        <v>123</v>
      </c>
      <c r="C36" s="15" t="s">
        <v>88</v>
      </c>
      <c r="D36" s="13" t="s">
        <v>75</v>
      </c>
      <c r="E36" s="13" t="s">
        <v>75</v>
      </c>
      <c r="F36" s="13" t="s">
        <v>75</v>
      </c>
      <c r="G36" s="13" t="s">
        <v>75</v>
      </c>
      <c r="H36" s="13" t="s">
        <v>75</v>
      </c>
      <c r="I36" s="13" t="s">
        <v>75</v>
      </c>
      <c r="J36" s="13" t="s">
        <v>75</v>
      </c>
      <c r="K36" s="13" t="s">
        <v>75</v>
      </c>
    </row>
    <row r="37" spans="1:11" ht="62.4" x14ac:dyDescent="0.3">
      <c r="A37" s="49" t="s">
        <v>126</v>
      </c>
      <c r="B37" s="43" t="s">
        <v>124</v>
      </c>
      <c r="C37" s="15" t="s">
        <v>88</v>
      </c>
      <c r="D37" s="13" t="s">
        <v>75</v>
      </c>
      <c r="E37" s="13" t="s">
        <v>75</v>
      </c>
      <c r="F37" s="13" t="s">
        <v>75</v>
      </c>
      <c r="G37" s="13" t="s">
        <v>75</v>
      </c>
      <c r="H37" s="13" t="s">
        <v>75</v>
      </c>
      <c r="I37" s="13" t="s">
        <v>75</v>
      </c>
      <c r="J37" s="13" t="s">
        <v>75</v>
      </c>
      <c r="K37" s="13" t="s">
        <v>75</v>
      </c>
    </row>
    <row r="38" spans="1:11" ht="62.4" x14ac:dyDescent="0.3">
      <c r="A38" s="49" t="s">
        <v>126</v>
      </c>
      <c r="B38" s="43" t="s">
        <v>127</v>
      </c>
      <c r="C38" s="15" t="s">
        <v>88</v>
      </c>
      <c r="D38" s="13" t="s">
        <v>75</v>
      </c>
      <c r="E38" s="13" t="s">
        <v>75</v>
      </c>
      <c r="F38" s="13" t="s">
        <v>75</v>
      </c>
      <c r="G38" s="13" t="s">
        <v>75</v>
      </c>
      <c r="H38" s="13" t="s">
        <v>75</v>
      </c>
      <c r="I38" s="13" t="s">
        <v>75</v>
      </c>
      <c r="J38" s="13" t="s">
        <v>75</v>
      </c>
      <c r="K38" s="13" t="s">
        <v>75</v>
      </c>
    </row>
    <row r="39" spans="1:11" ht="46.8" x14ac:dyDescent="0.3">
      <c r="A39" s="49" t="s">
        <v>128</v>
      </c>
      <c r="B39" s="43" t="s">
        <v>129</v>
      </c>
      <c r="C39" s="15" t="s">
        <v>88</v>
      </c>
      <c r="D39" s="13" t="s">
        <v>75</v>
      </c>
      <c r="E39" s="13" t="s">
        <v>75</v>
      </c>
      <c r="F39" s="13" t="s">
        <v>75</v>
      </c>
      <c r="G39" s="13" t="s">
        <v>75</v>
      </c>
      <c r="H39" s="13" t="s">
        <v>75</v>
      </c>
      <c r="I39" s="13" t="s">
        <v>75</v>
      </c>
      <c r="J39" s="13" t="s">
        <v>75</v>
      </c>
      <c r="K39" s="13" t="s">
        <v>75</v>
      </c>
    </row>
    <row r="40" spans="1:11" ht="46.8" x14ac:dyDescent="0.3">
      <c r="A40" s="49" t="s">
        <v>130</v>
      </c>
      <c r="B40" s="43" t="s">
        <v>131</v>
      </c>
      <c r="C40" s="15" t="s">
        <v>88</v>
      </c>
      <c r="D40" s="13" t="s">
        <v>75</v>
      </c>
      <c r="E40" s="13" t="s">
        <v>75</v>
      </c>
      <c r="F40" s="13" t="s">
        <v>75</v>
      </c>
      <c r="G40" s="13" t="s">
        <v>75</v>
      </c>
      <c r="H40" s="13" t="s">
        <v>75</v>
      </c>
      <c r="I40" s="13" t="s">
        <v>75</v>
      </c>
      <c r="J40" s="13" t="s">
        <v>75</v>
      </c>
      <c r="K40" s="13" t="s">
        <v>75</v>
      </c>
    </row>
    <row r="41" spans="1:11" ht="46.8" x14ac:dyDescent="0.3">
      <c r="A41" s="49" t="s">
        <v>132</v>
      </c>
      <c r="B41" s="43" t="s">
        <v>133</v>
      </c>
      <c r="C41" s="15" t="s">
        <v>88</v>
      </c>
      <c r="D41" s="13" t="s">
        <v>75</v>
      </c>
      <c r="E41" s="13" t="s">
        <v>75</v>
      </c>
      <c r="F41" s="13" t="s">
        <v>75</v>
      </c>
      <c r="G41" s="13" t="s">
        <v>75</v>
      </c>
      <c r="H41" s="13" t="s">
        <v>75</v>
      </c>
      <c r="I41" s="13" t="s">
        <v>75</v>
      </c>
      <c r="J41" s="13" t="s">
        <v>75</v>
      </c>
      <c r="K41" s="13" t="s">
        <v>75</v>
      </c>
    </row>
    <row r="42" spans="1:11" ht="31.2" x14ac:dyDescent="0.3">
      <c r="A42" s="49" t="s">
        <v>132</v>
      </c>
      <c r="B42" s="46" t="s">
        <v>134</v>
      </c>
      <c r="C42" s="40" t="s">
        <v>135</v>
      </c>
      <c r="D42" s="13" t="s">
        <v>75</v>
      </c>
      <c r="E42" s="13" t="s">
        <v>75</v>
      </c>
      <c r="F42" s="13" t="s">
        <v>75</v>
      </c>
      <c r="G42" s="13" t="s">
        <v>75</v>
      </c>
      <c r="H42" s="38" t="s">
        <v>75</v>
      </c>
      <c r="I42" s="38" t="s">
        <v>75</v>
      </c>
      <c r="J42" s="38" t="s">
        <v>75</v>
      </c>
      <c r="K42" s="38" t="s">
        <v>75</v>
      </c>
    </row>
    <row r="43" spans="1:11" ht="31.2" x14ac:dyDescent="0.3">
      <c r="A43" s="49" t="s">
        <v>77</v>
      </c>
      <c r="B43" s="43" t="s">
        <v>72</v>
      </c>
      <c r="C43" s="15" t="s">
        <v>88</v>
      </c>
      <c r="D43" s="13" t="s">
        <v>75</v>
      </c>
      <c r="E43" s="13" t="s">
        <v>75</v>
      </c>
      <c r="F43" s="13" t="s">
        <v>75</v>
      </c>
      <c r="G43" s="13" t="s">
        <v>75</v>
      </c>
      <c r="H43" s="13" t="s">
        <v>75</v>
      </c>
      <c r="I43" s="13" t="s">
        <v>75</v>
      </c>
      <c r="J43" s="13" t="s">
        <v>75</v>
      </c>
      <c r="K43" s="13" t="s">
        <v>75</v>
      </c>
    </row>
    <row r="44" spans="1:11" ht="46.8" x14ac:dyDescent="0.3">
      <c r="A44" s="49" t="s">
        <v>78</v>
      </c>
      <c r="B44" s="43" t="s">
        <v>73</v>
      </c>
      <c r="C44" s="15" t="s">
        <v>88</v>
      </c>
      <c r="D44" s="13" t="s">
        <v>75</v>
      </c>
      <c r="E44" s="13" t="s">
        <v>75</v>
      </c>
      <c r="F44" s="13" t="s">
        <v>75</v>
      </c>
      <c r="G44" s="13" t="s">
        <v>75</v>
      </c>
      <c r="H44" s="13" t="s">
        <v>75</v>
      </c>
      <c r="I44" s="13" t="s">
        <v>75</v>
      </c>
      <c r="J44" s="13" t="s">
        <v>75</v>
      </c>
      <c r="K44" s="13" t="s">
        <v>75</v>
      </c>
    </row>
    <row r="45" spans="1:11" ht="31.2" x14ac:dyDescent="0.3">
      <c r="A45" s="49" t="s">
        <v>79</v>
      </c>
      <c r="B45" s="43" t="s">
        <v>74</v>
      </c>
      <c r="C45" s="15" t="s">
        <v>88</v>
      </c>
      <c r="D45" s="13" t="s">
        <v>75</v>
      </c>
      <c r="E45" s="13" t="s">
        <v>75</v>
      </c>
      <c r="F45" s="13" t="s">
        <v>75</v>
      </c>
      <c r="G45" s="13" t="s">
        <v>75</v>
      </c>
      <c r="H45" s="13" t="s">
        <v>75</v>
      </c>
      <c r="I45" s="13" t="s">
        <v>75</v>
      </c>
      <c r="J45" s="13" t="s">
        <v>75</v>
      </c>
      <c r="K45" s="13" t="s">
        <v>75</v>
      </c>
    </row>
    <row r="46" spans="1:11" ht="31.2" x14ac:dyDescent="0.3">
      <c r="A46" s="49" t="s">
        <v>136</v>
      </c>
      <c r="B46" s="43" t="s">
        <v>137</v>
      </c>
      <c r="C46" s="15" t="s">
        <v>88</v>
      </c>
      <c r="D46" s="13" t="s">
        <v>75</v>
      </c>
      <c r="E46" s="13" t="s">
        <v>75</v>
      </c>
      <c r="F46" s="13" t="s">
        <v>75</v>
      </c>
      <c r="G46" s="13" t="s">
        <v>75</v>
      </c>
      <c r="H46" s="13" t="s">
        <v>75</v>
      </c>
      <c r="I46" s="13" t="s">
        <v>75</v>
      </c>
      <c r="J46" s="13" t="s">
        <v>75</v>
      </c>
      <c r="K46" s="13" t="s">
        <v>75</v>
      </c>
    </row>
    <row r="47" spans="1:11" ht="78" x14ac:dyDescent="0.3">
      <c r="A47" s="49" t="s">
        <v>136</v>
      </c>
      <c r="B47" s="47" t="s">
        <v>178</v>
      </c>
      <c r="C47" s="40" t="s">
        <v>183</v>
      </c>
      <c r="D47" s="38">
        <v>46134</v>
      </c>
      <c r="E47" s="39">
        <v>46022</v>
      </c>
      <c r="F47" s="13" t="s">
        <v>75</v>
      </c>
      <c r="G47" s="13" t="s">
        <v>75</v>
      </c>
      <c r="H47" s="39">
        <v>46264</v>
      </c>
      <c r="I47" s="13" t="s">
        <v>75</v>
      </c>
      <c r="J47" s="13" t="s">
        <v>75</v>
      </c>
      <c r="K47" s="39">
        <v>46264</v>
      </c>
    </row>
    <row r="48" spans="1:11" ht="46.8" x14ac:dyDescent="0.3">
      <c r="A48" s="49" t="s">
        <v>136</v>
      </c>
      <c r="B48" s="47" t="s">
        <v>196</v>
      </c>
      <c r="C48" s="40" t="s">
        <v>197</v>
      </c>
      <c r="D48" s="38">
        <v>46134</v>
      </c>
      <c r="E48" s="39">
        <v>46022</v>
      </c>
      <c r="F48" s="13" t="s">
        <v>75</v>
      </c>
      <c r="G48" s="13" t="s">
        <v>75</v>
      </c>
      <c r="H48" s="39">
        <v>46264</v>
      </c>
      <c r="I48" s="13" t="s">
        <v>75</v>
      </c>
      <c r="J48" s="13" t="s">
        <v>75</v>
      </c>
      <c r="K48" s="39">
        <v>46264</v>
      </c>
    </row>
    <row r="49" spans="1:11" ht="109.2" x14ac:dyDescent="0.3">
      <c r="A49" s="49" t="s">
        <v>136</v>
      </c>
      <c r="B49" s="47" t="s">
        <v>179</v>
      </c>
      <c r="C49" s="41" t="s">
        <v>182</v>
      </c>
      <c r="D49" s="38">
        <v>46134</v>
      </c>
      <c r="E49" s="39">
        <v>46022</v>
      </c>
      <c r="F49" s="13" t="s">
        <v>75</v>
      </c>
      <c r="G49" s="13" t="s">
        <v>75</v>
      </c>
      <c r="H49" s="39">
        <v>46264</v>
      </c>
      <c r="I49" s="13" t="s">
        <v>75</v>
      </c>
      <c r="J49" s="13" t="s">
        <v>75</v>
      </c>
      <c r="K49" s="39">
        <v>46264</v>
      </c>
    </row>
    <row r="50" spans="1:11" ht="31.2" x14ac:dyDescent="0.3">
      <c r="A50" s="49" t="s">
        <v>80</v>
      </c>
      <c r="B50" s="43" t="s">
        <v>81</v>
      </c>
      <c r="C50" s="15" t="s">
        <v>88</v>
      </c>
      <c r="D50" s="13" t="s">
        <v>75</v>
      </c>
      <c r="E50" s="13" t="s">
        <v>75</v>
      </c>
      <c r="F50" s="13" t="s">
        <v>75</v>
      </c>
      <c r="G50" s="13" t="s">
        <v>75</v>
      </c>
      <c r="H50" s="13" t="s">
        <v>75</v>
      </c>
      <c r="I50" s="13" t="s">
        <v>75</v>
      </c>
      <c r="J50" s="13" t="s">
        <v>75</v>
      </c>
      <c r="K50" s="13" t="s">
        <v>75</v>
      </c>
    </row>
    <row r="51" spans="1:11" x14ac:dyDescent="0.3">
      <c r="A51" s="49" t="s">
        <v>82</v>
      </c>
      <c r="B51" s="43" t="s">
        <v>83</v>
      </c>
      <c r="C51" s="15" t="s">
        <v>88</v>
      </c>
      <c r="D51" s="13" t="s">
        <v>75</v>
      </c>
      <c r="E51" s="13" t="s">
        <v>75</v>
      </c>
      <c r="F51" s="13" t="s">
        <v>75</v>
      </c>
      <c r="G51" s="13" t="s">
        <v>75</v>
      </c>
      <c r="H51" s="13" t="s">
        <v>75</v>
      </c>
      <c r="I51" s="13" t="s">
        <v>75</v>
      </c>
      <c r="J51" s="13" t="s">
        <v>75</v>
      </c>
      <c r="K51" s="13" t="s">
        <v>75</v>
      </c>
    </row>
    <row r="52" spans="1:11" ht="31.2" x14ac:dyDescent="0.3">
      <c r="A52" s="49" t="s">
        <v>138</v>
      </c>
      <c r="B52" s="43" t="s">
        <v>139</v>
      </c>
      <c r="C52" s="15" t="s">
        <v>88</v>
      </c>
      <c r="D52" s="13" t="s">
        <v>75</v>
      </c>
      <c r="E52" s="13" t="s">
        <v>75</v>
      </c>
      <c r="F52" s="13" t="s">
        <v>75</v>
      </c>
      <c r="G52" s="13" t="s">
        <v>75</v>
      </c>
      <c r="H52" s="13" t="s">
        <v>75</v>
      </c>
      <c r="I52" s="13" t="s">
        <v>75</v>
      </c>
      <c r="J52" s="13" t="s">
        <v>75</v>
      </c>
      <c r="K52" s="13" t="s">
        <v>75</v>
      </c>
    </row>
    <row r="53" spans="1:11" ht="62.4" x14ac:dyDescent="0.3">
      <c r="A53" s="49" t="s">
        <v>138</v>
      </c>
      <c r="B53" s="47" t="s">
        <v>180</v>
      </c>
      <c r="C53" s="40" t="s">
        <v>181</v>
      </c>
      <c r="D53" s="13" t="s">
        <v>75</v>
      </c>
      <c r="E53" s="13" t="s">
        <v>75</v>
      </c>
      <c r="F53" s="13" t="s">
        <v>75</v>
      </c>
      <c r="G53" s="13" t="s">
        <v>75</v>
      </c>
      <c r="H53" s="13" t="s">
        <v>75</v>
      </c>
      <c r="I53" s="13" t="s">
        <v>75</v>
      </c>
      <c r="J53" s="13" t="s">
        <v>75</v>
      </c>
      <c r="K53" s="13" t="s">
        <v>75</v>
      </c>
    </row>
    <row r="54" spans="1:11" ht="31.2" x14ac:dyDescent="0.3">
      <c r="A54" s="49" t="s">
        <v>140</v>
      </c>
      <c r="B54" s="43" t="s">
        <v>141</v>
      </c>
      <c r="C54" s="15" t="s">
        <v>88</v>
      </c>
      <c r="D54" s="13" t="s">
        <v>75</v>
      </c>
      <c r="E54" s="13" t="s">
        <v>75</v>
      </c>
      <c r="F54" s="13" t="s">
        <v>75</v>
      </c>
      <c r="G54" s="13" t="s">
        <v>75</v>
      </c>
      <c r="H54" s="13" t="s">
        <v>75</v>
      </c>
      <c r="I54" s="13" t="s">
        <v>75</v>
      </c>
      <c r="J54" s="13" t="s">
        <v>75</v>
      </c>
      <c r="K54" s="13" t="s">
        <v>75</v>
      </c>
    </row>
    <row r="55" spans="1:11" ht="31.2" x14ac:dyDescent="0.3">
      <c r="A55" s="49" t="s">
        <v>142</v>
      </c>
      <c r="B55" s="43" t="s">
        <v>143</v>
      </c>
      <c r="C55" s="15" t="s">
        <v>88</v>
      </c>
      <c r="D55" s="13" t="s">
        <v>75</v>
      </c>
      <c r="E55" s="13" t="s">
        <v>75</v>
      </c>
      <c r="F55" s="13" t="s">
        <v>75</v>
      </c>
      <c r="G55" s="13" t="s">
        <v>75</v>
      </c>
      <c r="H55" s="13" t="s">
        <v>75</v>
      </c>
      <c r="I55" s="13" t="s">
        <v>75</v>
      </c>
      <c r="J55" s="13" t="s">
        <v>75</v>
      </c>
      <c r="K55" s="13" t="s">
        <v>75</v>
      </c>
    </row>
    <row r="56" spans="1:11" ht="31.2" x14ac:dyDescent="0.3">
      <c r="A56" s="49" t="s">
        <v>144</v>
      </c>
      <c r="B56" s="43" t="s">
        <v>145</v>
      </c>
      <c r="C56" s="15" t="s">
        <v>88</v>
      </c>
      <c r="D56" s="13" t="s">
        <v>75</v>
      </c>
      <c r="E56" s="13" t="s">
        <v>75</v>
      </c>
      <c r="F56" s="13" t="s">
        <v>75</v>
      </c>
      <c r="G56" s="13" t="s">
        <v>75</v>
      </c>
      <c r="H56" s="13" t="s">
        <v>75</v>
      </c>
      <c r="I56" s="13" t="s">
        <v>75</v>
      </c>
      <c r="J56" s="13" t="s">
        <v>75</v>
      </c>
      <c r="K56" s="13" t="s">
        <v>75</v>
      </c>
    </row>
    <row r="57" spans="1:11" ht="31.2" x14ac:dyDescent="0.3">
      <c r="A57" s="49" t="s">
        <v>146</v>
      </c>
      <c r="B57" s="43" t="s">
        <v>147</v>
      </c>
      <c r="C57" s="15" t="s">
        <v>88</v>
      </c>
      <c r="D57" s="13" t="s">
        <v>75</v>
      </c>
      <c r="E57" s="13" t="s">
        <v>75</v>
      </c>
      <c r="F57" s="13" t="s">
        <v>75</v>
      </c>
      <c r="G57" s="13" t="s">
        <v>75</v>
      </c>
      <c r="H57" s="13" t="s">
        <v>75</v>
      </c>
      <c r="I57" s="13" t="s">
        <v>75</v>
      </c>
      <c r="J57" s="13" t="s">
        <v>75</v>
      </c>
      <c r="K57" s="13" t="s">
        <v>75</v>
      </c>
    </row>
    <row r="58" spans="1:11" ht="31.2" x14ac:dyDescent="0.3">
      <c r="A58" s="49" t="s">
        <v>148</v>
      </c>
      <c r="B58" s="43" t="s">
        <v>149</v>
      </c>
      <c r="C58" s="15" t="s">
        <v>88</v>
      </c>
      <c r="D58" s="13" t="s">
        <v>75</v>
      </c>
      <c r="E58" s="13" t="s">
        <v>75</v>
      </c>
      <c r="F58" s="13" t="s">
        <v>75</v>
      </c>
      <c r="G58" s="13" t="s">
        <v>75</v>
      </c>
      <c r="H58" s="13" t="s">
        <v>75</v>
      </c>
      <c r="I58" s="13" t="s">
        <v>75</v>
      </c>
      <c r="J58" s="13" t="s">
        <v>75</v>
      </c>
      <c r="K58" s="13" t="s">
        <v>75</v>
      </c>
    </row>
    <row r="59" spans="1:11" ht="31.2" x14ac:dyDescent="0.3">
      <c r="A59" s="49" t="s">
        <v>150</v>
      </c>
      <c r="B59" s="43" t="s">
        <v>151</v>
      </c>
      <c r="C59" s="15" t="s">
        <v>88</v>
      </c>
      <c r="D59" s="13" t="s">
        <v>75</v>
      </c>
      <c r="E59" s="13" t="s">
        <v>75</v>
      </c>
      <c r="F59" s="13" t="s">
        <v>75</v>
      </c>
      <c r="G59" s="13" t="s">
        <v>75</v>
      </c>
      <c r="H59" s="13" t="s">
        <v>75</v>
      </c>
      <c r="I59" s="13" t="s">
        <v>75</v>
      </c>
      <c r="J59" s="13" t="s">
        <v>75</v>
      </c>
      <c r="K59" s="13" t="s">
        <v>75</v>
      </c>
    </row>
    <row r="60" spans="1:11" ht="31.2" x14ac:dyDescent="0.3">
      <c r="A60" s="49" t="s">
        <v>152</v>
      </c>
      <c r="B60" s="43" t="s">
        <v>153</v>
      </c>
      <c r="C60" s="15" t="s">
        <v>88</v>
      </c>
      <c r="D60" s="13" t="s">
        <v>75</v>
      </c>
      <c r="E60" s="13" t="s">
        <v>75</v>
      </c>
      <c r="F60" s="13" t="s">
        <v>75</v>
      </c>
      <c r="G60" s="13" t="s">
        <v>75</v>
      </c>
      <c r="H60" s="13" t="s">
        <v>75</v>
      </c>
      <c r="I60" s="13" t="s">
        <v>75</v>
      </c>
      <c r="J60" s="13" t="s">
        <v>75</v>
      </c>
      <c r="K60" s="13" t="s">
        <v>75</v>
      </c>
    </row>
    <row r="61" spans="1:11" ht="31.2" x14ac:dyDescent="0.3">
      <c r="A61" s="49" t="s">
        <v>154</v>
      </c>
      <c r="B61" s="43" t="s">
        <v>155</v>
      </c>
      <c r="C61" s="15" t="s">
        <v>88</v>
      </c>
      <c r="D61" s="13" t="s">
        <v>75</v>
      </c>
      <c r="E61" s="13" t="s">
        <v>75</v>
      </c>
      <c r="F61" s="13" t="s">
        <v>75</v>
      </c>
      <c r="G61" s="13" t="s">
        <v>75</v>
      </c>
      <c r="H61" s="13" t="s">
        <v>75</v>
      </c>
      <c r="I61" s="13" t="s">
        <v>75</v>
      </c>
      <c r="J61" s="13" t="s">
        <v>75</v>
      </c>
      <c r="K61" s="13" t="s">
        <v>75</v>
      </c>
    </row>
    <row r="62" spans="1:11" ht="31.2" x14ac:dyDescent="0.3">
      <c r="A62" s="49" t="s">
        <v>156</v>
      </c>
      <c r="B62" s="43" t="s">
        <v>157</v>
      </c>
      <c r="C62" s="15" t="s">
        <v>88</v>
      </c>
      <c r="D62" s="13" t="s">
        <v>75</v>
      </c>
      <c r="E62" s="13" t="s">
        <v>75</v>
      </c>
      <c r="F62" s="13" t="s">
        <v>75</v>
      </c>
      <c r="G62" s="13" t="s">
        <v>75</v>
      </c>
      <c r="H62" s="13" t="s">
        <v>75</v>
      </c>
      <c r="I62" s="13" t="s">
        <v>75</v>
      </c>
      <c r="J62" s="13" t="s">
        <v>75</v>
      </c>
      <c r="K62" s="13" t="s">
        <v>75</v>
      </c>
    </row>
    <row r="63" spans="1:11" ht="31.2" x14ac:dyDescent="0.3">
      <c r="A63" s="49" t="s">
        <v>158</v>
      </c>
      <c r="B63" s="43" t="s">
        <v>159</v>
      </c>
      <c r="C63" s="15" t="s">
        <v>88</v>
      </c>
      <c r="D63" s="13" t="s">
        <v>75</v>
      </c>
      <c r="E63" s="13" t="s">
        <v>75</v>
      </c>
      <c r="F63" s="13" t="s">
        <v>75</v>
      </c>
      <c r="G63" s="13" t="s">
        <v>75</v>
      </c>
      <c r="H63" s="13" t="s">
        <v>75</v>
      </c>
      <c r="I63" s="13" t="s">
        <v>75</v>
      </c>
      <c r="J63" s="13" t="s">
        <v>75</v>
      </c>
      <c r="K63" s="13" t="s">
        <v>75</v>
      </c>
    </row>
    <row r="64" spans="1:11" x14ac:dyDescent="0.3">
      <c r="A64" s="49" t="s">
        <v>160</v>
      </c>
      <c r="B64" s="43" t="s">
        <v>161</v>
      </c>
      <c r="C64" s="15" t="s">
        <v>88</v>
      </c>
      <c r="D64" s="13" t="s">
        <v>75</v>
      </c>
      <c r="E64" s="13" t="s">
        <v>75</v>
      </c>
      <c r="F64" s="13" t="s">
        <v>75</v>
      </c>
      <c r="G64" s="13" t="s">
        <v>75</v>
      </c>
      <c r="H64" s="13" t="s">
        <v>75</v>
      </c>
      <c r="I64" s="13" t="s">
        <v>75</v>
      </c>
      <c r="J64" s="13" t="s">
        <v>75</v>
      </c>
      <c r="K64" s="13" t="s">
        <v>75</v>
      </c>
    </row>
    <row r="65" spans="1:11" ht="31.2" x14ac:dyDescent="0.3">
      <c r="A65" s="49" t="s">
        <v>162</v>
      </c>
      <c r="B65" s="43" t="s">
        <v>163</v>
      </c>
      <c r="C65" s="15" t="s">
        <v>88</v>
      </c>
      <c r="D65" s="13" t="s">
        <v>75</v>
      </c>
      <c r="E65" s="13" t="s">
        <v>75</v>
      </c>
      <c r="F65" s="13" t="s">
        <v>75</v>
      </c>
      <c r="G65" s="13" t="s">
        <v>75</v>
      </c>
      <c r="H65" s="13" t="s">
        <v>75</v>
      </c>
      <c r="I65" s="13" t="s">
        <v>75</v>
      </c>
      <c r="J65" s="13" t="s">
        <v>75</v>
      </c>
      <c r="K65" s="13" t="s">
        <v>75</v>
      </c>
    </row>
    <row r="66" spans="1:11" ht="46.8" x14ac:dyDescent="0.3">
      <c r="A66" s="49" t="s">
        <v>164</v>
      </c>
      <c r="B66" s="43" t="s">
        <v>165</v>
      </c>
      <c r="C66" s="15" t="s">
        <v>88</v>
      </c>
      <c r="D66" s="13" t="s">
        <v>75</v>
      </c>
      <c r="E66" s="13" t="s">
        <v>75</v>
      </c>
      <c r="F66" s="13" t="s">
        <v>75</v>
      </c>
      <c r="G66" s="13" t="s">
        <v>75</v>
      </c>
      <c r="H66" s="13" t="s">
        <v>75</v>
      </c>
      <c r="I66" s="13" t="s">
        <v>75</v>
      </c>
      <c r="J66" s="13" t="s">
        <v>75</v>
      </c>
      <c r="K66" s="13" t="s">
        <v>75</v>
      </c>
    </row>
    <row r="67" spans="1:11" ht="31.2" x14ac:dyDescent="0.3">
      <c r="A67" s="49" t="s">
        <v>166</v>
      </c>
      <c r="B67" s="43" t="s">
        <v>167</v>
      </c>
      <c r="C67" s="15" t="s">
        <v>88</v>
      </c>
      <c r="D67" s="13" t="s">
        <v>75</v>
      </c>
      <c r="E67" s="13" t="s">
        <v>75</v>
      </c>
      <c r="F67" s="13" t="s">
        <v>75</v>
      </c>
      <c r="G67" s="13" t="s">
        <v>75</v>
      </c>
      <c r="H67" s="13" t="s">
        <v>75</v>
      </c>
      <c r="I67" s="13" t="s">
        <v>75</v>
      </c>
      <c r="J67" s="13" t="s">
        <v>75</v>
      </c>
      <c r="K67" s="13" t="s">
        <v>75</v>
      </c>
    </row>
    <row r="68" spans="1:11" ht="31.2" x14ac:dyDescent="0.3">
      <c r="A68" s="49" t="s">
        <v>168</v>
      </c>
      <c r="B68" s="43" t="s">
        <v>169</v>
      </c>
      <c r="C68" s="15" t="s">
        <v>88</v>
      </c>
      <c r="D68" s="13" t="s">
        <v>75</v>
      </c>
      <c r="E68" s="13" t="s">
        <v>75</v>
      </c>
      <c r="F68" s="13" t="s">
        <v>75</v>
      </c>
      <c r="G68" s="13" t="s">
        <v>75</v>
      </c>
      <c r="H68" s="13" t="s">
        <v>75</v>
      </c>
      <c r="I68" s="13" t="s">
        <v>75</v>
      </c>
      <c r="J68" s="13" t="s">
        <v>75</v>
      </c>
      <c r="K68" s="13" t="s">
        <v>75</v>
      </c>
    </row>
    <row r="69" spans="1:11" ht="31.2" x14ac:dyDescent="0.3">
      <c r="A69" s="49" t="s">
        <v>170</v>
      </c>
      <c r="B69" s="43" t="s">
        <v>171</v>
      </c>
      <c r="C69" s="15" t="s">
        <v>88</v>
      </c>
      <c r="D69" s="13" t="s">
        <v>75</v>
      </c>
      <c r="E69" s="13" t="s">
        <v>75</v>
      </c>
      <c r="F69" s="13" t="s">
        <v>75</v>
      </c>
      <c r="G69" s="13" t="s">
        <v>75</v>
      </c>
      <c r="H69" s="13" t="s">
        <v>75</v>
      </c>
      <c r="I69" s="13" t="s">
        <v>75</v>
      </c>
      <c r="J69" s="13" t="s">
        <v>75</v>
      </c>
      <c r="K69" s="13" t="s">
        <v>75</v>
      </c>
    </row>
    <row r="70" spans="1:11" ht="31.2" x14ac:dyDescent="0.3">
      <c r="A70" s="49" t="s">
        <v>172</v>
      </c>
      <c r="B70" s="48" t="s">
        <v>173</v>
      </c>
      <c r="C70" s="15" t="s">
        <v>88</v>
      </c>
      <c r="D70" s="13" t="s">
        <v>75</v>
      </c>
      <c r="E70" s="13" t="s">
        <v>75</v>
      </c>
      <c r="F70" s="13" t="s">
        <v>75</v>
      </c>
      <c r="G70" s="13" t="s">
        <v>75</v>
      </c>
      <c r="H70" s="13" t="s">
        <v>75</v>
      </c>
      <c r="I70" s="13" t="s">
        <v>75</v>
      </c>
      <c r="J70" s="13" t="s">
        <v>75</v>
      </c>
      <c r="K70" s="13" t="s">
        <v>75</v>
      </c>
    </row>
    <row r="71" spans="1:11" x14ac:dyDescent="0.3">
      <c r="A71" s="49" t="s">
        <v>174</v>
      </c>
      <c r="B71" s="43" t="s">
        <v>175</v>
      </c>
      <c r="C71" s="15" t="s">
        <v>88</v>
      </c>
      <c r="D71" s="13" t="s">
        <v>75</v>
      </c>
      <c r="E71" s="13" t="s">
        <v>75</v>
      </c>
      <c r="F71" s="13" t="s">
        <v>75</v>
      </c>
      <c r="G71" s="13" t="s">
        <v>75</v>
      </c>
      <c r="H71" s="13" t="s">
        <v>75</v>
      </c>
      <c r="I71" s="13" t="s">
        <v>75</v>
      </c>
      <c r="J71" s="13" t="s">
        <v>75</v>
      </c>
      <c r="K71" s="13" t="s">
        <v>75</v>
      </c>
    </row>
  </sheetData>
  <mergeCells count="6">
    <mergeCell ref="A8:K8"/>
    <mergeCell ref="I10:K10"/>
    <mergeCell ref="A10:A11"/>
    <mergeCell ref="B10:B11"/>
    <mergeCell ref="D10:H10"/>
    <mergeCell ref="C10:C11"/>
  </mergeCells>
  <phoneticPr fontId="7" type="noConversion"/>
  <pageMargins left="0.51181102362204722" right="0.51181102362204722" top="0.74803149606299213" bottom="0.74803149606299213" header="0.31496062992125984" footer="0.31496062992125984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График реализации</vt:lpstr>
      <vt:lpstr>План ввод_вывода ОС</vt:lpstr>
      <vt:lpstr>Источники финансирования</vt:lpstr>
      <vt:lpstr>Этапы строительства</vt:lpstr>
      <vt:lpstr>Этапы проведения торгов</vt:lpstr>
      <vt:lpstr>'График реализации'!Заголовки_для_печати</vt:lpstr>
      <vt:lpstr>'План ввод_вывода ОС'!Заголовки_для_печати</vt:lpstr>
      <vt:lpstr>'Этапы проведения торгов'!Заголовки_для_печати</vt:lpstr>
      <vt:lpstr>'Этапы строительства'!Заголовки_для_печати</vt:lpstr>
      <vt:lpstr>'График реализации'!Область_печати</vt:lpstr>
      <vt:lpstr>'План ввод_вывода ОС'!Область_печати</vt:lpstr>
      <vt:lpstr>'Этапы строительства'!Область_печати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2025-12-15T04:37:35Z</dcterms:modified>
</cp:coreProperties>
</file>